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worldbankgroup.sharepoint.com/teams/GRSFCollaboration-WBGroup-BIGRS2020-2025/Shared Documents/BIGRS 2020 - 2025/Speed Management Hub/Tools/Exponential Model/"/>
    </mc:Choice>
  </mc:AlternateContent>
  <xr:revisionPtr revIDLastSave="117" documentId="8_{989F01AA-7FB1-483D-A4A0-965A39558DBF}" xr6:coauthVersionLast="47" xr6:coauthVersionMax="47" xr10:uidLastSave="{3753220F-9383-4A47-B7D7-8D4B46E59E6B}"/>
  <bookViews>
    <workbookView xWindow="45972" yWindow="6336" windowWidth="23256" windowHeight="12456" xr2:uid="{00000000-000D-0000-FFFF-FFFF00000000}"/>
  </bookViews>
  <sheets>
    <sheet name="Dashboard" sheetId="4" r:id="rId1"/>
    <sheet name="Calculation" sheetId="2" state="hidden" r:id="rId2"/>
    <sheet name="Quick Info" sheetId="7" r:id="rId3"/>
    <sheet name="User Manual" sheetId="12" r:id="rId4"/>
  </sheets>
  <definedNames>
    <definedName name="Fatal">OFFSET(Calculation!$E$7,,,Calculation!$I$4+10)</definedName>
    <definedName name="Minor">OFFSET(Calculation!$G$7,,,Calculation!$I$4+10)</definedName>
    <definedName name="Serious">OFFSET(Calculation!$F$7,,,Calculation!$I$4+10)</definedName>
    <definedName name="Unit">Calculation!$J$7:$J$8</definedName>
    <definedName name="X_Value">OFFSET(Calculation!$B$7,,,Calculation!$I$4+10)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A4" i="2"/>
  <c r="J9" i="2"/>
  <c r="C8" i="4" l="1"/>
  <c r="J10" i="2"/>
  <c r="A2" i="2"/>
  <c r="F5" i="2"/>
  <c r="G5" i="2"/>
  <c r="E5" i="2"/>
  <c r="P11" i="4"/>
  <c r="P10" i="4"/>
  <c r="P7" i="4"/>
  <c r="P6" i="4"/>
  <c r="A8" i="2"/>
  <c r="A117" i="2" l="1"/>
  <c r="A120" i="2"/>
  <c r="A126" i="2"/>
  <c r="A122" i="2"/>
  <c r="A121" i="2"/>
  <c r="A119" i="2"/>
  <c r="A127" i="2"/>
  <c r="A124" i="2"/>
  <c r="A123" i="2"/>
  <c r="A118" i="2"/>
  <c r="A125" i="2"/>
  <c r="A82" i="2"/>
  <c r="A109" i="2"/>
  <c r="A72" i="2"/>
  <c r="A107" i="2"/>
  <c r="A106" i="2"/>
  <c r="A105" i="2"/>
  <c r="A104" i="2"/>
  <c r="A103" i="2"/>
  <c r="A66" i="2"/>
  <c r="A101" i="2"/>
  <c r="A100" i="2"/>
  <c r="A54" i="2"/>
  <c r="A88" i="2"/>
  <c r="A87" i="2"/>
  <c r="A52" i="2"/>
  <c r="A84" i="2"/>
  <c r="A81" i="2"/>
  <c r="A90" i="2"/>
  <c r="A89" i="2"/>
  <c r="A53" i="2"/>
  <c r="A86" i="2"/>
  <c r="A51" i="2"/>
  <c r="A83" i="2"/>
  <c r="A110" i="2"/>
  <c r="A73" i="2"/>
  <c r="A108" i="2"/>
  <c r="A71" i="2"/>
  <c r="A70" i="2"/>
  <c r="A69" i="2"/>
  <c r="A68" i="2"/>
  <c r="A67" i="2"/>
  <c r="A102" i="2"/>
  <c r="A65" i="2"/>
  <c r="A64" i="2"/>
  <c r="A55" i="2"/>
  <c r="A85" i="2"/>
  <c r="A50" i="2"/>
  <c r="A97" i="2"/>
  <c r="A62" i="2"/>
  <c r="A49" i="2"/>
  <c r="A76" i="2"/>
  <c r="A60" i="2"/>
  <c r="A114" i="2"/>
  <c r="A75" i="2"/>
  <c r="A74" i="2"/>
  <c r="A58" i="2"/>
  <c r="A78" i="2"/>
  <c r="A116" i="2"/>
  <c r="A77" i="2"/>
  <c r="A95" i="2"/>
  <c r="A48" i="2"/>
  <c r="A94" i="2"/>
  <c r="A59" i="2"/>
  <c r="A92" i="2"/>
  <c r="A57" i="2"/>
  <c r="A99" i="2"/>
  <c r="A80" i="2"/>
  <c r="A98" i="2"/>
  <c r="A79" i="2"/>
  <c r="A63" i="2"/>
  <c r="A96" i="2"/>
  <c r="A61" i="2"/>
  <c r="A115" i="2"/>
  <c r="A113" i="2"/>
  <c r="A93" i="2"/>
  <c r="A112" i="2"/>
  <c r="A111" i="2"/>
  <c r="A91" i="2"/>
  <c r="A56" i="2"/>
  <c r="A47" i="2"/>
  <c r="A46" i="2"/>
  <c r="A33" i="2"/>
  <c r="A32" i="2"/>
  <c r="A42" i="2"/>
  <c r="A27" i="2"/>
  <c r="A26" i="2"/>
  <c r="A25" i="2"/>
  <c r="A12" i="2"/>
  <c r="A35" i="2"/>
  <c r="A24" i="2"/>
  <c r="A7" i="2"/>
  <c r="A23" i="2"/>
  <c r="A22" i="2"/>
  <c r="A45" i="2"/>
  <c r="A21" i="2"/>
  <c r="A44" i="2"/>
  <c r="A20" i="2"/>
  <c r="A43" i="2"/>
  <c r="A19" i="2"/>
  <c r="A18" i="2"/>
  <c r="A41" i="2"/>
  <c r="A17" i="2"/>
  <c r="A40" i="2"/>
  <c r="A16" i="2"/>
  <c r="A39" i="2"/>
  <c r="A15" i="2"/>
  <c r="A38" i="2"/>
  <c r="A14" i="2"/>
  <c r="A37" i="2"/>
  <c r="A13" i="2"/>
  <c r="A36" i="2"/>
  <c r="A34" i="2"/>
  <c r="A11" i="2"/>
  <c r="A30" i="2"/>
  <c r="A10" i="2"/>
  <c r="A29" i="2"/>
  <c r="A9" i="2"/>
  <c r="A31" i="2"/>
  <c r="A28" i="2"/>
  <c r="C4" i="2"/>
  <c r="B40" i="2" l="1"/>
  <c r="B7" i="2"/>
  <c r="B96" i="2"/>
  <c r="B9" i="2"/>
  <c r="B120" i="2"/>
  <c r="B22" i="2"/>
  <c r="B8" i="2"/>
  <c r="B10" i="2"/>
  <c r="B31" i="2"/>
  <c r="B92" i="2"/>
  <c r="B73" i="2"/>
  <c r="B111" i="2"/>
  <c r="B121" i="2"/>
  <c r="B110" i="2"/>
  <c r="B97" i="2"/>
  <c r="B81" i="2"/>
  <c r="B51" i="2"/>
  <c r="B58" i="2"/>
  <c r="B91" i="2"/>
  <c r="B20" i="2"/>
  <c r="B54" i="2"/>
  <c r="B74" i="2"/>
  <c r="B76" i="2"/>
  <c r="B36" i="2"/>
  <c r="B118" i="2"/>
  <c r="B89" i="2"/>
  <c r="B109" i="2"/>
  <c r="B18" i="2"/>
  <c r="B16" i="2"/>
  <c r="B37" i="2"/>
  <c r="B61" i="2"/>
  <c r="B12" i="2"/>
  <c r="B119" i="2"/>
  <c r="B77" i="2"/>
  <c r="B71" i="2"/>
  <c r="B99" i="2"/>
  <c r="B113" i="2"/>
  <c r="B90" i="2"/>
  <c r="B75" i="2"/>
  <c r="B33" i="2"/>
  <c r="B29" i="2"/>
  <c r="B49" i="2"/>
  <c r="B69" i="2"/>
  <c r="B117" i="2"/>
  <c r="B48" i="2"/>
  <c r="B78" i="2"/>
  <c r="B21" i="2"/>
  <c r="B13" i="2"/>
  <c r="B80" i="2"/>
  <c r="B55" i="2"/>
  <c r="B101" i="2"/>
  <c r="B56" i="2"/>
  <c r="B14" i="2"/>
  <c r="B94" i="2"/>
  <c r="B98" i="2"/>
  <c r="B62" i="2"/>
  <c r="B32" i="2"/>
  <c r="B30" i="2"/>
  <c r="B50" i="2"/>
  <c r="B70" i="2"/>
  <c r="B17" i="2"/>
  <c r="B114" i="2"/>
  <c r="B28" i="2"/>
  <c r="B19" i="2"/>
  <c r="B116" i="2"/>
  <c r="B68" i="2"/>
  <c r="B79" i="2"/>
  <c r="B102" i="2"/>
  <c r="B108" i="2"/>
  <c r="B59" i="2"/>
  <c r="B100" i="2"/>
  <c r="B38" i="2"/>
  <c r="B23" i="2"/>
  <c r="B103" i="2"/>
  <c r="B107" i="2"/>
  <c r="B45" i="2"/>
  <c r="B126" i="2"/>
  <c r="B47" i="2"/>
  <c r="B65" i="2"/>
  <c r="B87" i="2"/>
  <c r="B24" i="2"/>
  <c r="B104" i="2"/>
  <c r="B106" i="2"/>
  <c r="B124" i="2"/>
  <c r="B125" i="2"/>
  <c r="B64" i="2"/>
  <c r="B66" i="2"/>
  <c r="B25" i="2"/>
  <c r="B105" i="2"/>
  <c r="B27" i="2"/>
  <c r="B123" i="2"/>
  <c r="B46" i="2"/>
  <c r="B127" i="2"/>
  <c r="B63" i="2"/>
  <c r="B67" i="2"/>
  <c r="B84" i="2"/>
  <c r="B86" i="2"/>
  <c r="B26" i="2"/>
  <c r="B43" i="2"/>
  <c r="B44" i="2"/>
  <c r="B83" i="2"/>
  <c r="B85" i="2"/>
  <c r="B15" i="2"/>
  <c r="B39" i="2"/>
  <c r="B122" i="2"/>
  <c r="B52" i="2"/>
  <c r="B82" i="2"/>
  <c r="B112" i="2"/>
  <c r="B93" i="2"/>
  <c r="B53" i="2"/>
  <c r="B42" i="2"/>
  <c r="B95" i="2"/>
  <c r="B34" i="2"/>
  <c r="B35" i="2"/>
  <c r="B57" i="2"/>
  <c r="B88" i="2"/>
  <c r="B115" i="2"/>
  <c r="B60" i="2"/>
  <c r="B11" i="2"/>
  <c r="B72" i="2"/>
  <c r="B41" i="2"/>
  <c r="F20" i="2" l="1"/>
  <c r="G20" i="2"/>
  <c r="E20" i="2"/>
  <c r="F72" i="2"/>
  <c r="G72" i="2"/>
  <c r="E72" i="2"/>
  <c r="F91" i="2"/>
  <c r="G91" i="2"/>
  <c r="E91" i="2"/>
  <c r="E26" i="2"/>
  <c r="G26" i="2"/>
  <c r="F26" i="2"/>
  <c r="F126" i="2"/>
  <c r="G126" i="2"/>
  <c r="E126" i="2"/>
  <c r="F84" i="2"/>
  <c r="G84" i="2"/>
  <c r="E84" i="2"/>
  <c r="G57" i="2"/>
  <c r="E57" i="2"/>
  <c r="F57" i="2"/>
  <c r="F35" i="2"/>
  <c r="G35" i="2"/>
  <c r="E35" i="2"/>
  <c r="G127" i="2"/>
  <c r="F127" i="2"/>
  <c r="E127" i="2"/>
  <c r="F38" i="2"/>
  <c r="E38" i="2"/>
  <c r="G38" i="2"/>
  <c r="G42" i="2"/>
  <c r="F42" i="2"/>
  <c r="E42" i="2"/>
  <c r="G53" i="2"/>
  <c r="E53" i="2"/>
  <c r="F53" i="2"/>
  <c r="G105" i="2"/>
  <c r="E105" i="2"/>
  <c r="F105" i="2"/>
  <c r="G108" i="2"/>
  <c r="F108" i="2"/>
  <c r="E108" i="2"/>
  <c r="F80" i="2"/>
  <c r="G80" i="2"/>
  <c r="E80" i="2"/>
  <c r="G16" i="2"/>
  <c r="E16" i="2"/>
  <c r="F16" i="2"/>
  <c r="C31" i="2"/>
  <c r="E31" i="2"/>
  <c r="G31" i="2"/>
  <c r="F31" i="2"/>
  <c r="F65" i="2"/>
  <c r="E65" i="2"/>
  <c r="G65" i="2"/>
  <c r="E113" i="2"/>
  <c r="F113" i="2"/>
  <c r="G113" i="2"/>
  <c r="E97" i="2"/>
  <c r="F97" i="2"/>
  <c r="G97" i="2"/>
  <c r="F111" i="2"/>
  <c r="G111" i="2"/>
  <c r="E111" i="2"/>
  <c r="E102" i="2"/>
  <c r="G102" i="2"/>
  <c r="F102" i="2"/>
  <c r="F13" i="2"/>
  <c r="E13" i="2"/>
  <c r="G13" i="2"/>
  <c r="G18" i="2"/>
  <c r="E18" i="2"/>
  <c r="F18" i="2"/>
  <c r="C10" i="2"/>
  <c r="G10" i="2"/>
  <c r="E10" i="2"/>
  <c r="F10" i="2"/>
  <c r="G87" i="2"/>
  <c r="E87" i="2"/>
  <c r="F87" i="2"/>
  <c r="G75" i="2"/>
  <c r="E75" i="2"/>
  <c r="F75" i="2"/>
  <c r="F30" i="2"/>
  <c r="G30" i="2"/>
  <c r="E30" i="2"/>
  <c r="E115" i="2"/>
  <c r="G115" i="2"/>
  <c r="F115" i="2"/>
  <c r="F88" i="2"/>
  <c r="G88" i="2"/>
  <c r="E88" i="2"/>
  <c r="E81" i="2"/>
  <c r="F81" i="2"/>
  <c r="G81" i="2"/>
  <c r="E110" i="2"/>
  <c r="G110" i="2"/>
  <c r="F110" i="2"/>
  <c r="E14" i="2"/>
  <c r="F14" i="2"/>
  <c r="G14" i="2"/>
  <c r="E56" i="2"/>
  <c r="G56" i="2"/>
  <c r="F56" i="2"/>
  <c r="E73" i="2"/>
  <c r="G73" i="2"/>
  <c r="F73" i="2"/>
  <c r="F37" i="2"/>
  <c r="E37" i="2"/>
  <c r="G37" i="2"/>
  <c r="F25" i="2"/>
  <c r="E25" i="2"/>
  <c r="G25" i="2"/>
  <c r="E21" i="2"/>
  <c r="F21" i="2"/>
  <c r="G21" i="2"/>
  <c r="F89" i="2"/>
  <c r="E89" i="2"/>
  <c r="G89" i="2"/>
  <c r="F125" i="2"/>
  <c r="G125" i="2"/>
  <c r="E125" i="2"/>
  <c r="E116" i="2"/>
  <c r="F116" i="2"/>
  <c r="G116" i="2"/>
  <c r="G48" i="2"/>
  <c r="E48" i="2"/>
  <c r="F48" i="2"/>
  <c r="E118" i="2"/>
  <c r="G118" i="2"/>
  <c r="F118" i="2"/>
  <c r="C120" i="2"/>
  <c r="F120" i="2"/>
  <c r="G120" i="2"/>
  <c r="E120" i="2"/>
  <c r="F33" i="2"/>
  <c r="E33" i="2"/>
  <c r="G33" i="2"/>
  <c r="E11" i="2"/>
  <c r="G11" i="2"/>
  <c r="F11" i="2"/>
  <c r="E60" i="2"/>
  <c r="F60" i="2"/>
  <c r="G60" i="2"/>
  <c r="E58" i="2"/>
  <c r="G58" i="2"/>
  <c r="F58" i="2"/>
  <c r="E32" i="2"/>
  <c r="F32" i="2"/>
  <c r="G32" i="2"/>
  <c r="G45" i="2"/>
  <c r="E45" i="2"/>
  <c r="F45" i="2"/>
  <c r="E98" i="2"/>
  <c r="G98" i="2"/>
  <c r="F98" i="2"/>
  <c r="F94" i="2"/>
  <c r="E94" i="2"/>
  <c r="G94" i="2"/>
  <c r="F23" i="2"/>
  <c r="E23" i="2"/>
  <c r="G23" i="2"/>
  <c r="G46" i="2"/>
  <c r="F46" i="2"/>
  <c r="E46" i="2"/>
  <c r="G101" i="2"/>
  <c r="F101" i="2"/>
  <c r="E101" i="2"/>
  <c r="G92" i="2"/>
  <c r="E92" i="2"/>
  <c r="F92" i="2"/>
  <c r="F109" i="2"/>
  <c r="E109" i="2"/>
  <c r="G109" i="2"/>
  <c r="G64" i="2"/>
  <c r="E64" i="2"/>
  <c r="F64" i="2"/>
  <c r="G122" i="2"/>
  <c r="F122" i="2"/>
  <c r="E122" i="2"/>
  <c r="E124" i="2"/>
  <c r="G124" i="2"/>
  <c r="F124" i="2"/>
  <c r="G19" i="2"/>
  <c r="F19" i="2"/>
  <c r="E19" i="2"/>
  <c r="F117" i="2"/>
  <c r="E117" i="2"/>
  <c r="G117" i="2"/>
  <c r="E36" i="2"/>
  <c r="F36" i="2"/>
  <c r="G36" i="2"/>
  <c r="E9" i="2"/>
  <c r="F9" i="2"/>
  <c r="G9" i="2"/>
  <c r="F107" i="2"/>
  <c r="E107" i="2"/>
  <c r="G107" i="2"/>
  <c r="E77" i="2"/>
  <c r="G77" i="2"/>
  <c r="F77" i="2"/>
  <c r="E34" i="2"/>
  <c r="F34" i="2"/>
  <c r="G34" i="2"/>
  <c r="F95" i="2"/>
  <c r="G95" i="2"/>
  <c r="E95" i="2"/>
  <c r="F100" i="2"/>
  <c r="E100" i="2"/>
  <c r="G100" i="2"/>
  <c r="F27" i="2"/>
  <c r="G27" i="2"/>
  <c r="E27" i="2"/>
  <c r="E93" i="2"/>
  <c r="F93" i="2"/>
  <c r="G93" i="2"/>
  <c r="E66" i="2"/>
  <c r="G66" i="2"/>
  <c r="F66" i="2"/>
  <c r="E52" i="2"/>
  <c r="F52" i="2"/>
  <c r="G52" i="2"/>
  <c r="G22" i="2"/>
  <c r="E22" i="2"/>
  <c r="F22" i="2"/>
  <c r="F39" i="2"/>
  <c r="E39" i="2"/>
  <c r="G39" i="2"/>
  <c r="F15" i="2"/>
  <c r="G15" i="2"/>
  <c r="E15" i="2"/>
  <c r="E106" i="2"/>
  <c r="G106" i="2"/>
  <c r="F106" i="2"/>
  <c r="F28" i="2"/>
  <c r="E28" i="2"/>
  <c r="G28" i="2"/>
  <c r="F69" i="2"/>
  <c r="E69" i="2"/>
  <c r="G69" i="2"/>
  <c r="E76" i="2"/>
  <c r="G76" i="2"/>
  <c r="F76" i="2"/>
  <c r="C96" i="2"/>
  <c r="G96" i="2"/>
  <c r="F96" i="2"/>
  <c r="E96" i="2"/>
  <c r="G70" i="2"/>
  <c r="F70" i="2"/>
  <c r="E70" i="2"/>
  <c r="E43" i="2"/>
  <c r="F43" i="2"/>
  <c r="G43" i="2"/>
  <c r="E90" i="2"/>
  <c r="F90" i="2"/>
  <c r="G90" i="2"/>
  <c r="G51" i="2"/>
  <c r="E51" i="2"/>
  <c r="F51" i="2"/>
  <c r="E62" i="2"/>
  <c r="G62" i="2"/>
  <c r="F62" i="2"/>
  <c r="G67" i="2"/>
  <c r="F67" i="2"/>
  <c r="E67" i="2"/>
  <c r="F103" i="2"/>
  <c r="E103" i="2"/>
  <c r="G103" i="2"/>
  <c r="G119" i="2"/>
  <c r="E119" i="2"/>
  <c r="F119" i="2"/>
  <c r="E12" i="2"/>
  <c r="G12" i="2"/>
  <c r="F12" i="2"/>
  <c r="G61" i="2"/>
  <c r="E61" i="2"/>
  <c r="F61" i="2"/>
  <c r="F55" i="2"/>
  <c r="E55" i="2"/>
  <c r="G55" i="2"/>
  <c r="F82" i="2"/>
  <c r="G82" i="2"/>
  <c r="E82" i="2"/>
  <c r="E8" i="2"/>
  <c r="G8" i="2"/>
  <c r="F8" i="2"/>
  <c r="G68" i="2"/>
  <c r="F68" i="2"/>
  <c r="E68" i="2"/>
  <c r="G85" i="2"/>
  <c r="F85" i="2"/>
  <c r="E85" i="2"/>
  <c r="E104" i="2"/>
  <c r="F104" i="2"/>
  <c r="G104" i="2"/>
  <c r="G114" i="2"/>
  <c r="F114" i="2"/>
  <c r="E114" i="2"/>
  <c r="F49" i="2"/>
  <c r="E49" i="2"/>
  <c r="G49" i="2"/>
  <c r="G74" i="2"/>
  <c r="E74" i="2"/>
  <c r="F74" i="2"/>
  <c r="E7" i="2"/>
  <c r="G7" i="2"/>
  <c r="F7" i="2"/>
  <c r="F44" i="2"/>
  <c r="E44" i="2"/>
  <c r="G44" i="2"/>
  <c r="F50" i="2"/>
  <c r="G50" i="2"/>
  <c r="E50" i="2"/>
  <c r="E47" i="2"/>
  <c r="G47" i="2"/>
  <c r="F47" i="2"/>
  <c r="F86" i="2"/>
  <c r="E86" i="2"/>
  <c r="G86" i="2"/>
  <c r="F99" i="2"/>
  <c r="G99" i="2"/>
  <c r="E99" i="2"/>
  <c r="F71" i="2"/>
  <c r="E71" i="2"/>
  <c r="G71" i="2"/>
  <c r="F63" i="2"/>
  <c r="G63" i="2"/>
  <c r="E63" i="2"/>
  <c r="G121" i="2"/>
  <c r="F121" i="2"/>
  <c r="E121" i="2"/>
  <c r="F123" i="2"/>
  <c r="G123" i="2"/>
  <c r="E123" i="2"/>
  <c r="G59" i="2"/>
  <c r="F59" i="2"/>
  <c r="E59" i="2"/>
  <c r="F112" i="2"/>
  <c r="E112" i="2"/>
  <c r="G112" i="2"/>
  <c r="G79" i="2"/>
  <c r="F79" i="2"/>
  <c r="E79" i="2"/>
  <c r="G78" i="2"/>
  <c r="E78" i="2"/>
  <c r="F78" i="2"/>
  <c r="G41" i="2"/>
  <c r="F41" i="2"/>
  <c r="E41" i="2"/>
  <c r="F83" i="2"/>
  <c r="E83" i="2"/>
  <c r="G83" i="2"/>
  <c r="E24" i="2"/>
  <c r="G24" i="2"/>
  <c r="F24" i="2"/>
  <c r="F17" i="2"/>
  <c r="G17" i="2"/>
  <c r="E17" i="2"/>
  <c r="E29" i="2"/>
  <c r="F29" i="2"/>
  <c r="G29" i="2"/>
  <c r="G54" i="2"/>
  <c r="E54" i="2"/>
  <c r="F54" i="2"/>
  <c r="E40" i="2"/>
  <c r="F40" i="2"/>
  <c r="G40" i="2"/>
  <c r="C9" i="2"/>
  <c r="C40" i="2"/>
  <c r="C22" i="2"/>
  <c r="C8" i="2"/>
  <c r="C7" i="2"/>
  <c r="C119" i="2"/>
  <c r="C36" i="2"/>
  <c r="C115" i="2"/>
  <c r="C121" i="2"/>
  <c r="C13" i="2"/>
  <c r="C61" i="2"/>
  <c r="C47" i="2"/>
  <c r="C126" i="2"/>
  <c r="C67" i="2"/>
  <c r="C109" i="2"/>
  <c r="C89" i="2"/>
  <c r="C23" i="2"/>
  <c r="C95" i="2"/>
  <c r="C42" i="2"/>
  <c r="C75" i="2"/>
  <c r="C90" i="2"/>
  <c r="C105" i="2"/>
  <c r="C108" i="2"/>
  <c r="C32" i="2"/>
  <c r="C113" i="2"/>
  <c r="C54" i="2"/>
  <c r="C111" i="2"/>
  <c r="C117" i="2"/>
  <c r="C102" i="2"/>
  <c r="C66" i="2"/>
  <c r="C91" i="2"/>
  <c r="C68" i="2"/>
  <c r="C116" i="2"/>
  <c r="C14" i="2"/>
  <c r="C51" i="2"/>
  <c r="C80" i="2"/>
  <c r="C87" i="2"/>
  <c r="C43" i="2"/>
  <c r="C21" i="2"/>
  <c r="C26" i="2"/>
  <c r="C92" i="2"/>
  <c r="C84" i="2"/>
  <c r="C18" i="2"/>
  <c r="C69" i="2"/>
  <c r="C103" i="2"/>
  <c r="C127" i="2"/>
  <c r="C46" i="2"/>
  <c r="C33" i="2"/>
  <c r="C76" i="2"/>
  <c r="C59" i="2"/>
  <c r="C112" i="2"/>
  <c r="C99" i="2"/>
  <c r="C98" i="2"/>
  <c r="C94" i="2"/>
  <c r="C122" i="2"/>
  <c r="C72" i="2"/>
  <c r="C39" i="2"/>
  <c r="C124" i="2"/>
  <c r="C19" i="2"/>
  <c r="C56" i="2"/>
  <c r="C81" i="2"/>
  <c r="C83" i="2"/>
  <c r="C17" i="2"/>
  <c r="C44" i="2"/>
  <c r="C12" i="2"/>
  <c r="C65" i="2"/>
  <c r="C35" i="2"/>
  <c r="C86" i="2"/>
  <c r="C16" i="2"/>
  <c r="C45" i="2"/>
  <c r="C50" i="2"/>
  <c r="C63" i="2"/>
  <c r="C30" i="2"/>
  <c r="C118" i="2"/>
  <c r="C38" i="2"/>
  <c r="C100" i="2"/>
  <c r="C27" i="2"/>
  <c r="C93" i="2"/>
  <c r="C62" i="2"/>
  <c r="C82" i="2"/>
  <c r="C71" i="2"/>
  <c r="C52" i="2"/>
  <c r="C77" i="2"/>
  <c r="C125" i="2"/>
  <c r="C11" i="2"/>
  <c r="C15" i="2"/>
  <c r="C106" i="2"/>
  <c r="C28" i="2"/>
  <c r="C101" i="2"/>
  <c r="C97" i="2"/>
  <c r="C24" i="2"/>
  <c r="C88" i="2"/>
  <c r="C57" i="2"/>
  <c r="C73" i="2"/>
  <c r="C78" i="2"/>
  <c r="C37" i="2"/>
  <c r="C48" i="2"/>
  <c r="C70" i="2"/>
  <c r="C107" i="2"/>
  <c r="C49" i="2"/>
  <c r="C34" i="2"/>
  <c r="C29" i="2"/>
  <c r="C123" i="2"/>
  <c r="C53" i="2"/>
  <c r="C74" i="2"/>
  <c r="C25" i="2"/>
  <c r="C20" i="2"/>
  <c r="C79" i="2"/>
  <c r="C64" i="2"/>
  <c r="C58" i="2"/>
  <c r="C41" i="2"/>
  <c r="C60" i="2"/>
  <c r="C85" i="2"/>
  <c r="C104" i="2"/>
  <c r="C114" i="2"/>
  <c r="C55" i="2"/>
  <c r="C110" i="2"/>
  <c r="I4" i="2"/>
  <c r="I5" i="2"/>
  <c r="O12" i="4"/>
  <c r="O6" i="4"/>
  <c r="O10" i="4" s="1"/>
  <c r="O7" i="4"/>
  <c r="O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Duc Phan</author>
  </authors>
  <commentList>
    <comment ref="H6" authorId="0" shapeId="0" xr:uid="{657A0812-44B0-4D38-A9C2-EF18B3D3173A}">
      <text>
        <r>
          <rPr>
            <sz val="9"/>
            <color indexed="81"/>
            <rFont val="Tahoma"/>
            <family val="2"/>
          </rPr>
          <t>Enter the mean speed of traffic before any change</t>
        </r>
      </text>
    </comment>
    <comment ref="I6" authorId="0" shapeId="0" xr:uid="{C3134741-7272-412E-BBDB-E84DEA78F4D7}">
      <text>
        <r>
          <rPr>
            <sz val="9"/>
            <color indexed="81"/>
            <rFont val="Tahoma"/>
            <family val="2"/>
          </rPr>
          <t>Choose speed unit (kilometers per hour or miles per hour)</t>
        </r>
      </text>
    </comment>
    <comment ref="H7" authorId="0" shapeId="0" xr:uid="{611162CE-5641-47C8-98DB-16C907CA0AEB}">
      <text>
        <r>
          <rPr>
            <sz val="9"/>
            <color indexed="81"/>
            <rFont val="Tahoma"/>
            <family val="2"/>
          </rPr>
          <t>Enter the mean speed (expected or actual speed) after change</t>
        </r>
      </text>
    </comment>
    <comment ref="H10" authorId="0" shapeId="0" xr:uid="{182C12C0-8573-414A-9B9F-7C03A78AC785}">
      <text>
        <r>
          <rPr>
            <sz val="9"/>
            <color indexed="81"/>
            <rFont val="Tahoma"/>
            <family val="2"/>
          </rPr>
          <t>Enter the number of fatalities, not fatal crashes (if available)</t>
        </r>
      </text>
    </comment>
    <comment ref="H11" authorId="0" shapeId="0" xr:uid="{104B0C4B-8DE9-4418-B326-66B2F620BBCC}">
      <text>
        <r>
          <rPr>
            <sz val="9"/>
            <color indexed="81"/>
            <rFont val="Tahoma"/>
            <family val="2"/>
          </rPr>
          <t>Enter the number of serious injuries (if available). If fatalities are known, but not serious injuries, multiply the fatalities by 5 if applied to a road section or by 15 if applied to a large network to arrive at an estimate</t>
        </r>
      </text>
    </comment>
  </commentList>
</comments>
</file>

<file path=xl/sharedStrings.xml><?xml version="1.0" encoding="utf-8"?>
<sst xmlns="http://schemas.openxmlformats.org/spreadsheetml/2006/main" count="35" uniqueCount="33">
  <si>
    <t>QUANTIFY SAFETY IMPACTS OF SPEED CHANGES</t>
  </si>
  <si>
    <t>Data entry</t>
  </si>
  <si>
    <t>Results*</t>
  </si>
  <si>
    <t>Enter initial mean speed</t>
  </si>
  <si>
    <t>kph</t>
  </si>
  <si>
    <t>Change in fatalities (%)</t>
  </si>
  <si>
    <t>Enter final mean speed</t>
  </si>
  <si>
    <t>Change in serious injuries (%)</t>
  </si>
  <si>
    <t>Optional</t>
  </si>
  <si>
    <t>Enter number of fatalities before change</t>
  </si>
  <si>
    <t>Change in fatalities (no.)</t>
  </si>
  <si>
    <t>Enter number of serious injuries before change</t>
  </si>
  <si>
    <t>Change in serious injuries (no.)</t>
  </si>
  <si>
    <t>*NOTE</t>
  </si>
  <si>
    <t>All results are estimated from research conducted mainly in high-income countries and application of this tool has been validated for homogenous free-flow traffic environments. Expert judgement is needed when applying this tool in other circumstances, and information should be used as guidance only. Please consult the user manual for further details.</t>
  </si>
  <si>
    <t>Results are estimated from research conducted mainly in high income countries. Expert judgement is needed when applying these figures in other circumstances, and information should be used as guidance only. Please see the user manual for further details</t>
  </si>
  <si>
    <t>STEPS</t>
  </si>
  <si>
    <r>
      <t xml:space="preserve">1. Enter the initial mean speed of traffic (in kph or mph) before the speed change. The actual mean speed of traffic should be used, and not the posted) speed limit (unless they are the same).
2. Enter the mean speed (expected or actual speed) of traffic (in kph or mph) after the speed change (rounded to whole numbers)
3. The tool will automatically calculate the change in fatalities, in serious injuries as well as in minor injuries (in %). 
</t>
    </r>
    <r>
      <rPr>
        <i/>
        <sz val="10"/>
        <color rgb="FF000000"/>
        <rFont val="Calibri"/>
        <family val="2"/>
      </rPr>
      <t xml:space="preserve">4. If the absolute number of fatalities, serious injuries and/or minor injuries is known, these can also be entered. 
5. The tool will automatically calculate the change in the absolute numbers of fatalities, serious injuries and/or minor injuries (as part numbers). </t>
    </r>
  </si>
  <si>
    <t>Exponential model 2019 (based on EU discussion document*)</t>
  </si>
  <si>
    <t>Draw vertica 'After' speed line</t>
  </si>
  <si>
    <t>Old speed</t>
  </si>
  <si>
    <t>New speed</t>
  </si>
  <si>
    <t>% change</t>
  </si>
  <si>
    <t>Fatal injury</t>
  </si>
  <si>
    <t>Serious injury</t>
  </si>
  <si>
    <t>Minor injury</t>
  </si>
  <si>
    <t>X</t>
  </si>
  <si>
    <t>Y</t>
  </si>
  <si>
    <t/>
  </si>
  <si>
    <t>Speed unit options</t>
  </si>
  <si>
    <t>mph</t>
  </si>
  <si>
    <t>Selected unit</t>
  </si>
  <si>
    <t>X_Title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</si>
</sst>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0"/>
      <name val="Arial"/>
    </font>
    <font>
      <sz val="10"/>
      <name val="Arial"/>
      <family val="2"/>
    </font>
    <font>
      <sz val="8"/>
      <name val="Arial"/>
      <family val="2"/>
    </font>
    <font>
      <sz val="10"/>
      <name val="Calibri"/>
      <family val="2"/>
      <scheme val="minor"/>
    </font>
    <font>
      <sz val="8"/>
      <name val="Calibri"/>
      <family val="2"/>
      <scheme val="minor"/>
    </font>
    <font>
      <b/>
      <sz val="24"/>
      <color theme="0"/>
      <name val="Calibri"/>
      <family val="2"/>
      <scheme val="minor"/>
    </font>
    <font>
      <b/>
      <sz val="14"/>
      <name val="Calibri"/>
      <family val="2"/>
      <scheme val="minor"/>
    </font>
    <font>
      <i/>
      <sz val="10"/>
      <name val="Calibri"/>
      <family val="2"/>
      <scheme val="minor"/>
    </font>
    <font>
      <b/>
      <sz val="10"/>
      <name val="Arial"/>
      <family val="2"/>
    </font>
    <font>
      <b/>
      <sz val="10"/>
      <color theme="0"/>
      <name val="Arial"/>
      <family val="2"/>
    </font>
    <font>
      <b/>
      <sz val="14"/>
      <color theme="3"/>
      <name val="Calibri"/>
      <family val="2"/>
      <scheme val="minor"/>
    </font>
    <font>
      <sz val="9"/>
      <color indexed="81"/>
      <name val="Tahoma"/>
      <family val="2"/>
    </font>
    <font>
      <i/>
      <sz val="10"/>
      <color rgb="FF000000"/>
      <name val="Calibri"/>
      <family val="2"/>
    </font>
    <font>
      <b/>
      <sz val="10"/>
      <name val="Calibri"/>
      <family val="2"/>
    </font>
    <font>
      <b/>
      <i/>
      <sz val="10"/>
      <color rgb="FFFF0000"/>
      <name val="Calibri"/>
      <family val="2"/>
      <scheme val="minor"/>
    </font>
    <font>
      <b/>
      <sz val="10"/>
      <name val="Calibri"/>
      <family val="2"/>
      <scheme val="minor"/>
    </font>
    <font>
      <sz val="10"/>
      <color rgb="FF000000"/>
      <name val="Calibri"/>
      <family val="2"/>
    </font>
  </fonts>
  <fills count="8">
    <fill>
      <patternFill patternType="none"/>
    </fill>
    <fill>
      <patternFill patternType="gray125"/>
    </fill>
    <fill>
      <patternFill patternType="solid">
        <fgColor theme="7" tint="0.79998168889431442"/>
        <bgColor indexed="64"/>
      </patternFill>
    </fill>
    <fill>
      <patternFill patternType="solid">
        <fgColor theme="3"/>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indexed="64"/>
      </left>
      <right style="medium">
        <color auto="1"/>
      </right>
      <top style="medium">
        <color indexed="64"/>
      </top>
      <bottom/>
      <diagonal/>
    </border>
    <border>
      <left style="thin">
        <color indexed="64"/>
      </left>
      <right style="medium">
        <color auto="1"/>
      </right>
      <top/>
      <bottom style="medium">
        <color indexed="64"/>
      </bottom>
      <diagonal/>
    </border>
    <border>
      <left style="thin">
        <color theme="0"/>
      </left>
      <right style="thin">
        <color theme="0"/>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0" fillId="4" borderId="0" xfId="0" applyFill="1" applyAlignment="1" applyProtection="1">
      <alignment vertical="center"/>
      <protection hidden="1"/>
    </xf>
    <xf numFmtId="0" fontId="0" fillId="0" borderId="0" xfId="0" applyAlignment="1" applyProtection="1">
      <alignment vertical="center"/>
      <protection hidden="1"/>
    </xf>
    <xf numFmtId="0" fontId="9" fillId="3" borderId="1" xfId="0" applyFont="1" applyFill="1" applyBorder="1" applyAlignment="1" applyProtection="1">
      <alignment horizontal="center" vertical="center"/>
      <protection hidden="1"/>
    </xf>
    <xf numFmtId="0" fontId="8" fillId="4" borderId="0" xfId="0" applyFont="1" applyFill="1" applyAlignment="1" applyProtection="1">
      <alignment vertical="center"/>
      <protection hidden="1"/>
    </xf>
    <xf numFmtId="0" fontId="9" fillId="3" borderId="1" xfId="0" applyFont="1" applyFill="1" applyBorder="1" applyAlignment="1" applyProtection="1">
      <alignment vertical="center"/>
      <protection hidden="1"/>
    </xf>
    <xf numFmtId="0" fontId="0" fillId="4" borderId="1" xfId="0" applyFill="1" applyBorder="1" applyAlignment="1" applyProtection="1">
      <alignment vertical="center"/>
      <protection hidden="1"/>
    </xf>
    <xf numFmtId="9" fontId="0" fillId="4" borderId="1" xfId="1" applyFont="1" applyFill="1" applyBorder="1" applyAlignment="1" applyProtection="1">
      <alignment vertical="center"/>
      <protection hidden="1"/>
    </xf>
    <xf numFmtId="0" fontId="0" fillId="4" borderId="0" xfId="0" quotePrefix="1" applyFill="1" applyAlignment="1" applyProtection="1">
      <alignment vertical="center"/>
      <protection hidden="1"/>
    </xf>
    <xf numFmtId="10" fontId="0" fillId="4" borderId="1" xfId="1" applyNumberFormat="1" applyFont="1" applyFill="1" applyBorder="1" applyAlignment="1" applyProtection="1">
      <alignment vertical="center"/>
      <protection hidden="1"/>
    </xf>
    <xf numFmtId="165" fontId="0" fillId="4" borderId="1" xfId="1" applyNumberFormat="1" applyFont="1" applyFill="1" applyBorder="1" applyAlignment="1" applyProtection="1">
      <alignment vertical="center"/>
      <protection hidden="1"/>
    </xf>
    <xf numFmtId="0" fontId="7" fillId="2" borderId="13"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3" fillId="4" borderId="0" xfId="0" applyFont="1" applyFill="1" applyAlignment="1" applyProtection="1">
      <alignment vertical="center"/>
      <protection hidden="1"/>
    </xf>
    <xf numFmtId="0" fontId="3" fillId="0" borderId="0" xfId="0" applyFont="1" applyAlignment="1" applyProtection="1">
      <alignment vertical="center"/>
      <protection hidden="1"/>
    </xf>
    <xf numFmtId="0" fontId="3" fillId="4" borderId="5" xfId="0" applyFont="1" applyFill="1" applyBorder="1" applyAlignment="1" applyProtection="1">
      <alignment vertical="center"/>
      <protection hidden="1"/>
    </xf>
    <xf numFmtId="0" fontId="3" fillId="4" borderId="6" xfId="0" applyFont="1" applyFill="1" applyBorder="1" applyAlignment="1" applyProtection="1">
      <alignment vertical="center"/>
      <protection hidden="1"/>
    </xf>
    <xf numFmtId="0" fontId="3" fillId="6" borderId="5" xfId="0" applyFont="1" applyFill="1" applyBorder="1" applyAlignment="1" applyProtection="1">
      <alignment vertical="center"/>
      <protection hidden="1"/>
    </xf>
    <xf numFmtId="0" fontId="3" fillId="6" borderId="0" xfId="0" applyFont="1" applyFill="1" applyAlignment="1" applyProtection="1">
      <alignment vertical="center"/>
      <protection hidden="1"/>
    </xf>
    <xf numFmtId="0" fontId="3" fillId="6" borderId="6" xfId="0" applyFont="1" applyFill="1" applyBorder="1" applyAlignment="1" applyProtection="1">
      <alignment vertical="center"/>
      <protection hidden="1"/>
    </xf>
    <xf numFmtId="9" fontId="3" fillId="5" borderId="15" xfId="0" applyNumberFormat="1" applyFont="1" applyFill="1" applyBorder="1" applyAlignment="1" applyProtection="1">
      <alignment vertical="center"/>
      <protection hidden="1"/>
    </xf>
    <xf numFmtId="9" fontId="3" fillId="5" borderId="16" xfId="0" applyNumberFormat="1" applyFont="1" applyFill="1" applyBorder="1" applyAlignment="1" applyProtection="1">
      <alignment vertical="center"/>
      <protection hidden="1"/>
    </xf>
    <xf numFmtId="0" fontId="7" fillId="6" borderId="0" xfId="0" applyFont="1" applyFill="1" applyAlignment="1" applyProtection="1">
      <alignment vertical="center"/>
      <protection hidden="1"/>
    </xf>
    <xf numFmtId="164" fontId="7" fillId="2" borderId="15" xfId="0" applyNumberFormat="1" applyFont="1" applyFill="1" applyBorder="1" applyAlignment="1" applyProtection="1">
      <alignment vertical="center"/>
      <protection hidden="1"/>
    </xf>
    <xf numFmtId="164" fontId="7" fillId="2" borderId="16" xfId="0" applyNumberFormat="1" applyFont="1" applyFill="1" applyBorder="1" applyAlignment="1" applyProtection="1">
      <alignment vertical="center"/>
      <protection hidden="1"/>
    </xf>
    <xf numFmtId="0" fontId="3" fillId="6" borderId="7" xfId="0" applyFont="1" applyFill="1" applyBorder="1" applyAlignment="1" applyProtection="1">
      <alignment vertical="center"/>
      <protection hidden="1"/>
    </xf>
    <xf numFmtId="0" fontId="3" fillId="6" borderId="8" xfId="0" applyFont="1" applyFill="1" applyBorder="1" applyAlignment="1" applyProtection="1">
      <alignment vertical="center"/>
      <protection hidden="1"/>
    </xf>
    <xf numFmtId="0" fontId="3" fillId="6" borderId="9" xfId="0" applyFont="1" applyFill="1" applyBorder="1" applyAlignment="1" applyProtection="1">
      <alignment vertical="center"/>
      <protection hidden="1"/>
    </xf>
    <xf numFmtId="0" fontId="4" fillId="4" borderId="0" xfId="0" applyFont="1" applyFill="1" applyAlignment="1" applyProtection="1">
      <alignment vertical="center"/>
      <protection hidden="1"/>
    </xf>
    <xf numFmtId="0" fontId="3" fillId="4" borderId="7" xfId="0" applyFont="1" applyFill="1" applyBorder="1" applyAlignment="1" applyProtection="1">
      <alignment vertical="center"/>
      <protection hidden="1"/>
    </xf>
    <xf numFmtId="0" fontId="3" fillId="4" borderId="8" xfId="0" applyFont="1" applyFill="1" applyBorder="1" applyAlignment="1" applyProtection="1">
      <alignment vertical="center"/>
      <protection hidden="1"/>
    </xf>
    <xf numFmtId="0" fontId="3" fillId="4" borderId="9" xfId="0" applyFont="1" applyFill="1" applyBorder="1" applyAlignment="1" applyProtection="1">
      <alignment vertical="center"/>
      <protection hidden="1"/>
    </xf>
    <xf numFmtId="0" fontId="7" fillId="5" borderId="17" xfId="0" applyFont="1" applyFill="1" applyBorder="1" applyAlignment="1" applyProtection="1">
      <alignment vertical="center"/>
      <protection hidden="1"/>
    </xf>
    <xf numFmtId="0" fontId="7" fillId="2" borderId="17" xfId="0" applyFont="1" applyFill="1" applyBorder="1" applyAlignment="1" applyProtection="1">
      <alignment vertical="center"/>
      <protection hidden="1"/>
    </xf>
    <xf numFmtId="0" fontId="7" fillId="5" borderId="18" xfId="0" applyFont="1" applyFill="1" applyBorder="1" applyAlignment="1" applyProtection="1">
      <alignment vertical="center"/>
      <protection hidden="1"/>
    </xf>
    <xf numFmtId="0" fontId="7" fillId="2" borderId="18" xfId="0" applyFont="1" applyFill="1" applyBorder="1" applyAlignment="1" applyProtection="1">
      <alignment vertical="center"/>
      <protection hidden="1"/>
    </xf>
    <xf numFmtId="0" fontId="3" fillId="6" borderId="5" xfId="0" applyFont="1" applyFill="1" applyBorder="1" applyAlignment="1" applyProtection="1">
      <alignment vertical="center" textRotation="90"/>
      <protection hidden="1"/>
    </xf>
    <xf numFmtId="0" fontId="15" fillId="6" borderId="6" xfId="0" applyFont="1" applyFill="1" applyBorder="1" applyAlignment="1" applyProtection="1">
      <alignment vertical="center"/>
      <protection hidden="1"/>
    </xf>
    <xf numFmtId="1" fontId="0" fillId="4" borderId="1" xfId="0" applyNumberFormat="1" applyFill="1" applyBorder="1" applyAlignment="1" applyProtection="1">
      <alignment vertical="center"/>
      <protection hidden="1"/>
    </xf>
    <xf numFmtId="0" fontId="9" fillId="3" borderId="1" xfId="0" applyFont="1" applyFill="1" applyBorder="1" applyAlignment="1" applyProtection="1">
      <alignment horizontal="left" vertical="center"/>
      <protection hidden="1"/>
    </xf>
    <xf numFmtId="1" fontId="3" fillId="5" borderId="15" xfId="0" applyNumberFormat="1" applyFont="1" applyFill="1" applyBorder="1" applyAlignment="1" applyProtection="1">
      <alignment vertical="center"/>
      <protection locked="0"/>
    </xf>
    <xf numFmtId="1" fontId="3" fillId="5" borderId="16" xfId="0" applyNumberFormat="1" applyFont="1" applyFill="1" applyBorder="1" applyAlignment="1" applyProtection="1">
      <alignment vertical="center"/>
      <protection locked="0"/>
    </xf>
    <xf numFmtId="0" fontId="5" fillId="3"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16" fillId="4" borderId="0" xfId="0" applyFont="1" applyFill="1" applyAlignment="1" applyProtection="1">
      <alignment horizontal="left" vertical="center" wrapText="1"/>
      <protection hidden="1"/>
    </xf>
    <xf numFmtId="0" fontId="3" fillId="4" borderId="0" xfId="0" applyFont="1" applyFill="1" applyAlignment="1" applyProtection="1">
      <alignment horizontal="left" vertical="center" wrapText="1"/>
      <protection hidden="1"/>
    </xf>
    <xf numFmtId="0" fontId="6" fillId="4" borderId="0" xfId="0" applyFont="1" applyFill="1" applyAlignment="1" applyProtection="1">
      <alignment horizontal="center" vertical="center"/>
      <protection hidden="1"/>
    </xf>
    <xf numFmtId="0" fontId="6" fillId="7" borderId="10" xfId="0" applyFont="1" applyFill="1" applyBorder="1" applyAlignment="1" applyProtection="1">
      <alignment horizontal="center" vertical="center"/>
      <protection hidden="1"/>
    </xf>
    <xf numFmtId="0" fontId="6" fillId="7" borderId="11" xfId="0" applyFont="1" applyFill="1" applyBorder="1" applyAlignment="1" applyProtection="1">
      <alignment horizontal="center" vertical="center"/>
      <protection hidden="1"/>
    </xf>
    <xf numFmtId="0" fontId="6" fillId="7" borderId="12" xfId="0" applyFont="1" applyFill="1" applyBorder="1" applyAlignment="1" applyProtection="1">
      <alignment horizontal="center" vertical="center"/>
      <protection hidden="1"/>
    </xf>
    <xf numFmtId="0" fontId="4" fillId="6" borderId="5" xfId="0" applyFont="1" applyFill="1" applyBorder="1" applyAlignment="1" applyProtection="1">
      <alignment horizontal="center" vertical="center" textRotation="90"/>
      <protection hidden="1"/>
    </xf>
    <xf numFmtId="0" fontId="10" fillId="4" borderId="0" xfId="0" applyFont="1" applyFill="1" applyAlignment="1" applyProtection="1">
      <alignment horizontal="left" vertical="center"/>
      <protection hidden="1"/>
    </xf>
    <xf numFmtId="0" fontId="14" fillId="6" borderId="5" xfId="0" applyFont="1" applyFill="1" applyBorder="1" applyAlignment="1" applyProtection="1">
      <alignment horizontal="center" vertical="center" wrapText="1"/>
      <protection hidden="1"/>
    </xf>
    <xf numFmtId="0" fontId="14" fillId="6" borderId="0" xfId="0" applyFont="1" applyFill="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13" fillId="0" borderId="0" xfId="0" applyFont="1" applyAlignment="1">
      <alignment horizontal="left" vertical="center" wrapText="1"/>
    </xf>
    <xf numFmtId="0" fontId="3" fillId="5" borderId="19" xfId="0" applyFont="1" applyFill="1" applyBorder="1" applyAlignment="1" applyProtection="1">
      <alignment horizontal="left" vertical="center"/>
      <protection locked="0" hidden="1"/>
    </xf>
    <xf numFmtId="0" fontId="3" fillId="5" borderId="20" xfId="0" applyFont="1" applyFill="1" applyBorder="1" applyAlignment="1" applyProtection="1">
      <alignment horizontal="left" vertical="center"/>
      <protection locked="0" hidden="1"/>
    </xf>
    <xf numFmtId="0" fontId="9" fillId="3" borderId="1" xfId="0"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left" vertical="center" wrapText="1"/>
      <protection hidden="1"/>
    </xf>
    <xf numFmtId="0" fontId="0" fillId="0" borderId="0" xfId="0" applyAlignment="1">
      <alignment horizontal="center"/>
    </xf>
    <xf numFmtId="0" fontId="3" fillId="4" borderId="0" xfId="0" applyFont="1" applyFill="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21" xfId="0" applyFont="1" applyBorder="1" applyAlignment="1" applyProtection="1">
      <alignment vertical="center"/>
      <protection hidden="1"/>
    </xf>
  </cellXfs>
  <cellStyles count="2">
    <cellStyle name="Normal" xfId="0" builtinId="0"/>
    <cellStyle name="Percent" xfId="1" builtinId="5"/>
  </cellStyles>
  <dxfs count="2">
    <dxf>
      <font>
        <b/>
        <i val="0"/>
      </font>
      <fill>
        <patternFill>
          <bgColor rgb="FFFF0000"/>
        </patternFill>
      </fill>
    </dxf>
    <dxf>
      <font>
        <b/>
        <i val="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Safety impacts of speed</a:t>
            </a:r>
            <a:r>
              <a:rPr lang="en-US" sz="1600" baseline="0"/>
              <a:t> changes</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Calculation!$E$3</c:f>
              <c:strCache>
                <c:ptCount val="1"/>
                <c:pt idx="0">
                  <c:v>Fatal injury</c:v>
                </c:pt>
              </c:strCache>
            </c:strRef>
          </c:tx>
          <c:spPr>
            <a:ln w="28575" cap="rnd">
              <a:solidFill>
                <a:schemeClr val="accent1"/>
              </a:solidFill>
              <a:round/>
            </a:ln>
            <a:effectLst/>
          </c:spPr>
          <c:marker>
            <c:symbol val="none"/>
          </c:marker>
          <c:cat>
            <c:numRef>
              <c:f>[0]!X_Value</c:f>
              <c:numCache>
                <c:formatCode>General</c:formatCode>
                <c:ptCount val="31"/>
                <c:pt idx="0">
                  <c:v>50</c:v>
                </c:pt>
                <c:pt idx="1">
                  <c:v>49</c:v>
                </c:pt>
                <c:pt idx="2">
                  <c:v>48</c:v>
                </c:pt>
                <c:pt idx="3">
                  <c:v>47</c:v>
                </c:pt>
                <c:pt idx="4">
                  <c:v>46</c:v>
                </c:pt>
                <c:pt idx="5">
                  <c:v>45</c:v>
                </c:pt>
                <c:pt idx="6">
                  <c:v>44</c:v>
                </c:pt>
                <c:pt idx="7">
                  <c:v>43</c:v>
                </c:pt>
                <c:pt idx="8">
                  <c:v>42</c:v>
                </c:pt>
                <c:pt idx="9">
                  <c:v>41</c:v>
                </c:pt>
                <c:pt idx="10">
                  <c:v>40</c:v>
                </c:pt>
                <c:pt idx="11">
                  <c:v>39</c:v>
                </c:pt>
                <c:pt idx="12">
                  <c:v>38</c:v>
                </c:pt>
                <c:pt idx="13">
                  <c:v>37</c:v>
                </c:pt>
                <c:pt idx="14">
                  <c:v>36</c:v>
                </c:pt>
                <c:pt idx="15">
                  <c:v>35</c:v>
                </c:pt>
                <c:pt idx="16">
                  <c:v>34</c:v>
                </c:pt>
                <c:pt idx="17">
                  <c:v>33</c:v>
                </c:pt>
                <c:pt idx="18">
                  <c:v>32</c:v>
                </c:pt>
                <c:pt idx="19">
                  <c:v>31</c:v>
                </c:pt>
                <c:pt idx="20">
                  <c:v>30</c:v>
                </c:pt>
                <c:pt idx="21">
                  <c:v>29</c:v>
                </c:pt>
                <c:pt idx="22">
                  <c:v>28</c:v>
                </c:pt>
                <c:pt idx="23">
                  <c:v>27</c:v>
                </c:pt>
                <c:pt idx="24">
                  <c:v>26</c:v>
                </c:pt>
                <c:pt idx="25">
                  <c:v>25</c:v>
                </c:pt>
                <c:pt idx="26">
                  <c:v>24</c:v>
                </c:pt>
                <c:pt idx="27">
                  <c:v>23</c:v>
                </c:pt>
                <c:pt idx="28">
                  <c:v>22</c:v>
                </c:pt>
                <c:pt idx="29">
                  <c:v>21</c:v>
                </c:pt>
                <c:pt idx="30">
                  <c:v>20</c:v>
                </c:pt>
              </c:numCache>
            </c:numRef>
          </c:cat>
          <c:val>
            <c:numRef>
              <c:f>[0]!Fatal</c:f>
              <c:numCache>
                <c:formatCode>0.0%</c:formatCode>
                <c:ptCount val="31"/>
                <c:pt idx="0">
                  <c:v>0</c:v>
                </c:pt>
                <c:pt idx="1">
                  <c:v>-7.6883653613364245E-2</c:v>
                </c:pt>
                <c:pt idx="2">
                  <c:v>-0.14785621103378865</c:v>
                </c:pt>
                <c:pt idx="3">
                  <c:v>-0.21337213893344653</c:v>
                </c:pt>
                <c:pt idx="4">
                  <c:v>-0.27385096292630906</c:v>
                </c:pt>
                <c:pt idx="5">
                  <c:v>-0.32967995396436067</c:v>
                </c:pt>
                <c:pt idx="6">
                  <c:v>-0.38121660819385916</c:v>
                </c:pt>
                <c:pt idx="7">
                  <c:v>-0.42879093615118513</c:v>
                </c:pt>
                <c:pt idx="8">
                  <c:v>-0.47270757595695145</c:v>
                </c:pt>
                <c:pt idx="9">
                  <c:v>-0.51324774404002826</c:v>
                </c:pt>
                <c:pt idx="10">
                  <c:v>-0.55067103588277844</c:v>
                </c:pt>
                <c:pt idx="11">
                  <c:v>-0.58521708831841868</c:v>
                </c:pt>
                <c:pt idx="12">
                  <c:v>-0.61710711402488794</c:v>
                </c:pt>
                <c:pt idx="13">
                  <c:v>-0.64654531804121984</c:v>
                </c:pt>
                <c:pt idx="14">
                  <c:v>-0.67372020537696053</c:v>
                </c:pt>
                <c:pt idx="15">
                  <c:v>-0.69880578808779781</c:v>
                </c:pt>
                <c:pt idx="16">
                  <c:v>-0.72196269954680581</c:v>
                </c:pt>
                <c:pt idx="17">
                  <c:v>-0.74333922304644418</c:v>
                </c:pt>
                <c:pt idx="18">
                  <c:v>-0.76307224131787821</c:v>
                </c:pt>
                <c:pt idx="19">
                  <c:v>-0.78128811304778523</c:v>
                </c:pt>
                <c:pt idx="20">
                  <c:v>-0.79810348200534464</c:v>
                </c:pt>
                <c:pt idx="21">
                  <c:v>-0.81362602396059003</c:v>
                </c:pt>
                <c:pt idx="22">
                  <c:v>-0.82795513617694949</c:v>
                </c:pt>
                <c:pt idx="23">
                  <c:v>-0.84118257389307938</c:v>
                </c:pt>
                <c:pt idx="24">
                  <c:v>-0.85339303786964982</c:v>
                </c:pt>
                <c:pt idx="25">
                  <c:v>-0.8646647167633873</c:v>
                </c:pt>
                <c:pt idx="26">
                  <c:v>-0.87506978780141753</c:v>
                </c:pt>
                <c:pt idx="27">
                  <c:v>-0.88467487896193753</c:v>
                </c:pt>
                <c:pt idx="28">
                  <c:v>-0.89354149562074725</c:v>
                </c:pt>
                <c:pt idx="29">
                  <c:v>-0.9017264143956385</c:v>
                </c:pt>
                <c:pt idx="30">
                  <c:v>-0.90928204671058754</c:v>
                </c:pt>
              </c:numCache>
            </c:numRef>
          </c:val>
          <c:smooth val="0"/>
          <c:extLst>
            <c:ext xmlns:c16="http://schemas.microsoft.com/office/drawing/2014/chart" uri="{C3380CC4-5D6E-409C-BE32-E72D297353CC}">
              <c16:uniqueId val="{00000000-8B16-47AD-83FA-328E6715E2ED}"/>
            </c:ext>
          </c:extLst>
        </c:ser>
        <c:ser>
          <c:idx val="1"/>
          <c:order val="1"/>
          <c:tx>
            <c:strRef>
              <c:f>Calculation!$F$3</c:f>
              <c:strCache>
                <c:ptCount val="1"/>
                <c:pt idx="0">
                  <c:v>Serious injury</c:v>
                </c:pt>
              </c:strCache>
            </c:strRef>
          </c:tx>
          <c:spPr>
            <a:ln w="28575" cap="rnd">
              <a:solidFill>
                <a:schemeClr val="accent2"/>
              </a:solidFill>
              <a:round/>
            </a:ln>
            <a:effectLst/>
          </c:spPr>
          <c:marker>
            <c:symbol val="none"/>
          </c:marker>
          <c:cat>
            <c:numRef>
              <c:f>[0]!X_Value</c:f>
              <c:numCache>
                <c:formatCode>General</c:formatCode>
                <c:ptCount val="31"/>
                <c:pt idx="0">
                  <c:v>50</c:v>
                </c:pt>
                <c:pt idx="1">
                  <c:v>49</c:v>
                </c:pt>
                <c:pt idx="2">
                  <c:v>48</c:v>
                </c:pt>
                <c:pt idx="3">
                  <c:v>47</c:v>
                </c:pt>
                <c:pt idx="4">
                  <c:v>46</c:v>
                </c:pt>
                <c:pt idx="5">
                  <c:v>45</c:v>
                </c:pt>
                <c:pt idx="6">
                  <c:v>44</c:v>
                </c:pt>
                <c:pt idx="7">
                  <c:v>43</c:v>
                </c:pt>
                <c:pt idx="8">
                  <c:v>42</c:v>
                </c:pt>
                <c:pt idx="9">
                  <c:v>41</c:v>
                </c:pt>
                <c:pt idx="10">
                  <c:v>40</c:v>
                </c:pt>
                <c:pt idx="11">
                  <c:v>39</c:v>
                </c:pt>
                <c:pt idx="12">
                  <c:v>38</c:v>
                </c:pt>
                <c:pt idx="13">
                  <c:v>37</c:v>
                </c:pt>
                <c:pt idx="14">
                  <c:v>36</c:v>
                </c:pt>
                <c:pt idx="15">
                  <c:v>35</c:v>
                </c:pt>
                <c:pt idx="16">
                  <c:v>34</c:v>
                </c:pt>
                <c:pt idx="17">
                  <c:v>33</c:v>
                </c:pt>
                <c:pt idx="18">
                  <c:v>32</c:v>
                </c:pt>
                <c:pt idx="19">
                  <c:v>31</c:v>
                </c:pt>
                <c:pt idx="20">
                  <c:v>30</c:v>
                </c:pt>
                <c:pt idx="21">
                  <c:v>29</c:v>
                </c:pt>
                <c:pt idx="22">
                  <c:v>28</c:v>
                </c:pt>
                <c:pt idx="23">
                  <c:v>27</c:v>
                </c:pt>
                <c:pt idx="24">
                  <c:v>26</c:v>
                </c:pt>
                <c:pt idx="25">
                  <c:v>25</c:v>
                </c:pt>
                <c:pt idx="26">
                  <c:v>24</c:v>
                </c:pt>
                <c:pt idx="27">
                  <c:v>23</c:v>
                </c:pt>
                <c:pt idx="28">
                  <c:v>22</c:v>
                </c:pt>
                <c:pt idx="29">
                  <c:v>21</c:v>
                </c:pt>
                <c:pt idx="30">
                  <c:v>20</c:v>
                </c:pt>
              </c:numCache>
            </c:numRef>
          </c:cat>
          <c:val>
            <c:numRef>
              <c:f>[0]!Serious</c:f>
              <c:numCache>
                <c:formatCode>0.0%</c:formatCode>
                <c:ptCount val="31"/>
                <c:pt idx="0">
                  <c:v>0</c:v>
                </c:pt>
                <c:pt idx="1">
                  <c:v>-5.823546641575128E-2</c:v>
                </c:pt>
                <c:pt idx="2">
                  <c:v>-0.11307956328284252</c:v>
                </c:pt>
                <c:pt idx="3">
                  <c:v>-0.164729788588728</c:v>
                </c:pt>
                <c:pt idx="4">
                  <c:v>-0.21337213893344653</c:v>
                </c:pt>
                <c:pt idx="5">
                  <c:v>-0.25918177931828212</c:v>
                </c:pt>
                <c:pt idx="6">
                  <c:v>-0.30232367392896897</c:v>
                </c:pt>
                <c:pt idx="7">
                  <c:v>-0.34295318018494325</c:v>
                </c:pt>
                <c:pt idx="8">
                  <c:v>-0.38121660819385916</c:v>
                </c:pt>
                <c:pt idx="9">
                  <c:v>-0.41725174762601036</c:v>
                </c:pt>
                <c:pt idx="10">
                  <c:v>-0.45118836390597361</c:v>
                </c:pt>
                <c:pt idx="11">
                  <c:v>-0.48314866550830071</c:v>
                </c:pt>
                <c:pt idx="12">
                  <c:v>-0.51324774404002826</c:v>
                </c:pt>
                <c:pt idx="13">
                  <c:v>-0.54159398869477648</c:v>
                </c:pt>
                <c:pt idx="14">
                  <c:v>-0.56828947657092033</c:v>
                </c:pt>
                <c:pt idx="15">
                  <c:v>-0.59343034025940078</c:v>
                </c:pt>
                <c:pt idx="16">
                  <c:v>-0.61710711402488794</c:v>
                </c:pt>
                <c:pt idx="17">
                  <c:v>-0.63940505982692164</c:v>
                </c:pt>
                <c:pt idx="18">
                  <c:v>-0.66040447435506089</c:v>
                </c:pt>
                <c:pt idx="19">
                  <c:v>-0.68018097818369605</c:v>
                </c:pt>
                <c:pt idx="20">
                  <c:v>-0.69880578808779781</c:v>
                </c:pt>
                <c:pt idx="21">
                  <c:v>-0.71634597350022955</c:v>
                </c:pt>
                <c:pt idx="22">
                  <c:v>-0.73286469803414955</c:v>
                </c:pt>
                <c:pt idx="23">
                  <c:v>-0.74842144694024348</c:v>
                </c:pt>
                <c:pt idx="24">
                  <c:v>-0.76307224131787821</c:v>
                </c:pt>
                <c:pt idx="25">
                  <c:v>-0.77686983985157021</c:v>
                </c:pt>
                <c:pt idx="26">
                  <c:v>-0.78986392879923528</c:v>
                </c:pt>
                <c:pt idx="27">
                  <c:v>-0.80210130091638532</c:v>
                </c:pt>
                <c:pt idx="28">
                  <c:v>-0.81362602396059003</c:v>
                </c:pt>
                <c:pt idx="29">
                  <c:v>-0.82447959938300319</c:v>
                </c:pt>
                <c:pt idx="30">
                  <c:v>-0.83470111177841344</c:v>
                </c:pt>
              </c:numCache>
            </c:numRef>
          </c:val>
          <c:smooth val="0"/>
          <c:extLst>
            <c:ext xmlns:c16="http://schemas.microsoft.com/office/drawing/2014/chart" uri="{C3380CC4-5D6E-409C-BE32-E72D297353CC}">
              <c16:uniqueId val="{00000001-8B16-47AD-83FA-328E6715E2ED}"/>
            </c:ext>
          </c:extLst>
        </c:ser>
        <c:dLbls>
          <c:showLegendKey val="0"/>
          <c:showVal val="0"/>
          <c:showCatName val="0"/>
          <c:showSerName val="0"/>
          <c:showPercent val="0"/>
          <c:showBubbleSize val="0"/>
        </c:dLbls>
        <c:marker val="1"/>
        <c:smooth val="0"/>
        <c:axId val="2072128111"/>
        <c:axId val="2072128527"/>
        <c:extLst>
          <c:ext xmlns:c15="http://schemas.microsoft.com/office/drawing/2012/chart" uri="{02D57815-91ED-43cb-92C2-25804820EDAC}">
            <c15:filteredLineSeries>
              <c15:ser>
                <c:idx val="2"/>
                <c:order val="2"/>
                <c:tx>
                  <c:strRef>
                    <c:extLst>
                      <c:ext uri="{02D57815-91ED-43cb-92C2-25804820EDAC}">
                        <c15:formulaRef>
                          <c15:sqref>Calculation!$G$3</c15:sqref>
                        </c15:formulaRef>
                      </c:ext>
                    </c:extLst>
                    <c:strCache>
                      <c:ptCount val="1"/>
                      <c:pt idx="0">
                        <c:v>Minor injury</c:v>
                      </c:pt>
                    </c:strCache>
                  </c:strRef>
                </c:tx>
                <c:spPr>
                  <a:ln w="28575" cap="rnd">
                    <a:solidFill>
                      <a:schemeClr val="accent3"/>
                    </a:solidFill>
                    <a:round/>
                  </a:ln>
                  <a:effectLst/>
                </c:spPr>
                <c:marker>
                  <c:symbol val="none"/>
                </c:marker>
                <c:cat>
                  <c:numRef>
                    <c:extLst>
                      <c:ext uri="{02D57815-91ED-43cb-92C2-25804820EDAC}">
                        <c15:formulaRef>
                          <c15:sqref>[0]!X_Value</c15:sqref>
                        </c15:formulaRef>
                      </c:ext>
                    </c:extLst>
                    <c:numCache>
                      <c:formatCode>General</c:formatCode>
                      <c:ptCount val="31"/>
                      <c:pt idx="0">
                        <c:v>50</c:v>
                      </c:pt>
                      <c:pt idx="1">
                        <c:v>49</c:v>
                      </c:pt>
                      <c:pt idx="2">
                        <c:v>48</c:v>
                      </c:pt>
                      <c:pt idx="3">
                        <c:v>47</c:v>
                      </c:pt>
                      <c:pt idx="4">
                        <c:v>46</c:v>
                      </c:pt>
                      <c:pt idx="5">
                        <c:v>45</c:v>
                      </c:pt>
                      <c:pt idx="6">
                        <c:v>44</c:v>
                      </c:pt>
                      <c:pt idx="7">
                        <c:v>43</c:v>
                      </c:pt>
                      <c:pt idx="8">
                        <c:v>42</c:v>
                      </c:pt>
                      <c:pt idx="9">
                        <c:v>41</c:v>
                      </c:pt>
                      <c:pt idx="10">
                        <c:v>40</c:v>
                      </c:pt>
                      <c:pt idx="11">
                        <c:v>39</c:v>
                      </c:pt>
                      <c:pt idx="12">
                        <c:v>38</c:v>
                      </c:pt>
                      <c:pt idx="13">
                        <c:v>37</c:v>
                      </c:pt>
                      <c:pt idx="14">
                        <c:v>36</c:v>
                      </c:pt>
                      <c:pt idx="15">
                        <c:v>35</c:v>
                      </c:pt>
                      <c:pt idx="16">
                        <c:v>34</c:v>
                      </c:pt>
                      <c:pt idx="17">
                        <c:v>33</c:v>
                      </c:pt>
                      <c:pt idx="18">
                        <c:v>32</c:v>
                      </c:pt>
                      <c:pt idx="19">
                        <c:v>31</c:v>
                      </c:pt>
                      <c:pt idx="20">
                        <c:v>30</c:v>
                      </c:pt>
                      <c:pt idx="21">
                        <c:v>29</c:v>
                      </c:pt>
                      <c:pt idx="22">
                        <c:v>28</c:v>
                      </c:pt>
                      <c:pt idx="23">
                        <c:v>27</c:v>
                      </c:pt>
                      <c:pt idx="24">
                        <c:v>26</c:v>
                      </c:pt>
                      <c:pt idx="25">
                        <c:v>25</c:v>
                      </c:pt>
                      <c:pt idx="26">
                        <c:v>24</c:v>
                      </c:pt>
                      <c:pt idx="27">
                        <c:v>23</c:v>
                      </c:pt>
                      <c:pt idx="28">
                        <c:v>22</c:v>
                      </c:pt>
                      <c:pt idx="29">
                        <c:v>21</c:v>
                      </c:pt>
                      <c:pt idx="30">
                        <c:v>20</c:v>
                      </c:pt>
                    </c:numCache>
                  </c:numRef>
                </c:cat>
                <c:val>
                  <c:numRef>
                    <c:extLst>
                      <c:ext uri="{02D57815-91ED-43cb-92C2-25804820EDAC}">
                        <c15:formulaRef>
                          <c15:sqref>[0]!Minor</c15:sqref>
                        </c15:formulaRef>
                      </c:ext>
                    </c:extLst>
                    <c:numCache>
                      <c:formatCode>0.0%</c:formatCode>
                      <c:ptCount val="31"/>
                      <c:pt idx="0">
                        <c:v>0</c:v>
                      </c:pt>
                      <c:pt idx="1">
                        <c:v>-3.9210560847676823E-2</c:v>
                      </c:pt>
                      <c:pt idx="2">
                        <c:v>-7.6883653613364245E-2</c:v>
                      </c:pt>
                      <c:pt idx="3">
                        <c:v>-0.11307956328284252</c:v>
                      </c:pt>
                      <c:pt idx="4">
                        <c:v>-0.14785621103378865</c:v>
                      </c:pt>
                      <c:pt idx="5">
                        <c:v>-0.18126924692201818</c:v>
                      </c:pt>
                      <c:pt idx="6">
                        <c:v>-0.21337213893344653</c:v>
                      </c:pt>
                      <c:pt idx="7">
                        <c:v>-0.24421625854427453</c:v>
                      </c:pt>
                      <c:pt idx="8">
                        <c:v>-0.27385096292630906</c:v>
                      </c:pt>
                      <c:pt idx="9">
                        <c:v>-0.30232367392896897</c:v>
                      </c:pt>
                      <c:pt idx="10">
                        <c:v>-0.32967995396436067</c:v>
                      </c:pt>
                      <c:pt idx="11">
                        <c:v>-0.35596357891685859</c:v>
                      </c:pt>
                      <c:pt idx="12">
                        <c:v>-0.38121660819385916</c:v>
                      </c:pt>
                      <c:pt idx="13">
                        <c:v>-0.40547945202980562</c:v>
                      </c:pt>
                      <c:pt idx="14">
                        <c:v>-0.42879093615118513</c:v>
                      </c:pt>
                      <c:pt idx="15">
                        <c:v>-0.45118836390597361</c:v>
                      </c:pt>
                      <c:pt idx="16">
                        <c:v>-0.47270757595695145</c:v>
                      </c:pt>
                      <c:pt idx="17">
                        <c:v>-0.49338300763441045</c:v>
                      </c:pt>
                      <c:pt idx="18">
                        <c:v>-0.51324774404002826</c:v>
                      </c:pt>
                      <c:pt idx="19">
                        <c:v>-0.53233357299009076</c:v>
                      </c:pt>
                      <c:pt idx="20">
                        <c:v>-0.55067103588277844</c:v>
                      </c:pt>
                      <c:pt idx="21">
                        <c:v>-0.56828947657092033</c:v>
                      </c:pt>
                      <c:pt idx="22">
                        <c:v>-0.58521708831841868</c:v>
                      </c:pt>
                      <c:pt idx="23">
                        <c:v>-0.60148095891548592</c:v>
                      </c:pt>
                      <c:pt idx="24">
                        <c:v>-0.61710711402488794</c:v>
                      </c:pt>
                      <c:pt idx="25">
                        <c:v>-0.63212055882855767</c:v>
                      </c:pt>
                      <c:pt idx="26">
                        <c:v>-0.64654531804121984</c:v>
                      </c:pt>
                      <c:pt idx="27">
                        <c:v>-0.66040447435506089</c:v>
                      </c:pt>
                      <c:pt idx="28">
                        <c:v>-0.67372020537696053</c:v>
                      </c:pt>
                      <c:pt idx="29">
                        <c:v>-0.68651381911739473</c:v>
                      </c:pt>
                      <c:pt idx="30">
                        <c:v>-0.69880578808779781</c:v>
                      </c:pt>
                    </c:numCache>
                  </c:numRef>
                </c:val>
                <c:smooth val="0"/>
                <c:extLst>
                  <c:ext xmlns:c16="http://schemas.microsoft.com/office/drawing/2014/chart" uri="{C3380CC4-5D6E-409C-BE32-E72D297353CC}">
                    <c16:uniqueId val="{00000002-8B16-47AD-83FA-328E6715E2ED}"/>
                  </c:ext>
                </c:extLst>
              </c15:ser>
            </c15:filteredLineSeries>
          </c:ext>
        </c:extLst>
      </c:lineChart>
      <c:scatterChart>
        <c:scatterStyle val="lineMarker"/>
        <c:varyColors val="0"/>
        <c:ser>
          <c:idx val="3"/>
          <c:order val="3"/>
          <c:tx>
            <c:v>'After' Speed</c:v>
          </c:tx>
          <c:spPr>
            <a:ln w="19050" cap="rnd">
              <a:solidFill>
                <a:schemeClr val="accent4"/>
              </a:solidFill>
              <a:prstDash val="dash"/>
              <a:round/>
            </a:ln>
            <a:effectLst/>
          </c:spPr>
          <c:marker>
            <c:symbol val="none"/>
          </c:marker>
          <c:xVal>
            <c:numRef>
              <c:f>Calculation!$I$4:$I$5</c:f>
              <c:numCache>
                <c:formatCode>General</c:formatCode>
                <c:ptCount val="2"/>
                <c:pt idx="0">
                  <c:v>21</c:v>
                </c:pt>
                <c:pt idx="1">
                  <c:v>21</c:v>
                </c:pt>
              </c:numCache>
            </c:numRef>
          </c:xVal>
          <c:yVal>
            <c:numRef>
              <c:f>Calculation!$J$4:$J$5</c:f>
              <c:numCache>
                <c:formatCode>General</c:formatCode>
                <c:ptCount val="2"/>
                <c:pt idx="0">
                  <c:v>0</c:v>
                </c:pt>
                <c:pt idx="1">
                  <c:v>1</c:v>
                </c:pt>
              </c:numCache>
            </c:numRef>
          </c:yVal>
          <c:smooth val="0"/>
          <c:extLst>
            <c:ext xmlns:c16="http://schemas.microsoft.com/office/drawing/2014/chart" uri="{C3380CC4-5D6E-409C-BE32-E72D297353CC}">
              <c16:uniqueId val="{00000003-8B16-47AD-83FA-328E6715E2ED}"/>
            </c:ext>
          </c:extLst>
        </c:ser>
        <c:dLbls>
          <c:showLegendKey val="0"/>
          <c:showVal val="0"/>
          <c:showCatName val="0"/>
          <c:showSerName val="0"/>
          <c:showPercent val="0"/>
          <c:showBubbleSize val="0"/>
        </c:dLbls>
        <c:axId val="349445504"/>
        <c:axId val="349453824"/>
      </c:scatterChart>
      <c:catAx>
        <c:axId val="2072128111"/>
        <c:scaling>
          <c:orientation val="minMax"/>
        </c:scaling>
        <c:delete val="0"/>
        <c:axPos val="b"/>
        <c:title>
          <c:tx>
            <c:strRef>
              <c:f>Calculation!$J$10</c:f>
              <c:strCache>
                <c:ptCount val="1"/>
                <c:pt idx="0">
                  <c:v>Speed (kph)</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128527"/>
        <c:crosses val="autoZero"/>
        <c:auto val="1"/>
        <c:lblAlgn val="ctr"/>
        <c:lblOffset val="50"/>
        <c:tickLblSkip val="5"/>
        <c:noMultiLvlLbl val="0"/>
      </c:catAx>
      <c:valAx>
        <c:axId val="2072128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change in risk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128111"/>
        <c:crosses val="autoZero"/>
        <c:crossBetween val="between"/>
      </c:valAx>
      <c:valAx>
        <c:axId val="349453824"/>
        <c:scaling>
          <c:orientation val="minMax"/>
          <c:max val="1"/>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445504"/>
        <c:crosses val="max"/>
        <c:crossBetween val="midCat"/>
      </c:valAx>
      <c:valAx>
        <c:axId val="349445504"/>
        <c:scaling>
          <c:orientation val="minMax"/>
        </c:scaling>
        <c:delete val="1"/>
        <c:axPos val="b"/>
        <c:numFmt formatCode="General" sourceLinked="1"/>
        <c:majorTickMark val="out"/>
        <c:minorTickMark val="none"/>
        <c:tickLblPos val="nextTo"/>
        <c:crossAx val="3494538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absolute">
    <xdr:from>
      <xdr:col>3</xdr:col>
      <xdr:colOff>191919</xdr:colOff>
      <xdr:row>13</xdr:row>
      <xdr:rowOff>59690</xdr:rowOff>
    </xdr:from>
    <xdr:to>
      <xdr:col>15</xdr:col>
      <xdr:colOff>726914</xdr:colOff>
      <xdr:row>35</xdr:row>
      <xdr:rowOff>98911</xdr:rowOff>
    </xdr:to>
    <xdr:graphicFrame macro="">
      <xdr:nvGraphicFramePr>
        <xdr:cNvPr id="2" name="Chart 1">
          <a:extLst>
            <a:ext uri="{FF2B5EF4-FFF2-40B4-BE49-F238E27FC236}">
              <a16:creationId xmlns:a16="http://schemas.microsoft.com/office/drawing/2014/main" id="{5D974194-67D2-44FE-819E-C10ACC41E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279175</xdr:colOff>
      <xdr:row>40</xdr:row>
      <xdr:rowOff>142165</xdr:rowOff>
    </xdr:from>
    <xdr:to>
      <xdr:col>8</xdr:col>
      <xdr:colOff>436921</xdr:colOff>
      <xdr:row>46</xdr:row>
      <xdr:rowOff>56328</xdr:rowOff>
    </xdr:to>
    <xdr:pic>
      <xdr:nvPicPr>
        <xdr:cNvPr id="3" name="Picture 2">
          <a:extLst>
            <a:ext uri="{FF2B5EF4-FFF2-40B4-BE49-F238E27FC236}">
              <a16:creationId xmlns:a16="http://schemas.microsoft.com/office/drawing/2014/main" id="{C0C9F88D-CC84-4613-AD8D-01CEBBA642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175" y="8936541"/>
          <a:ext cx="4630761" cy="933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21932</xdr:rowOff>
    </xdr:from>
    <xdr:to>
      <xdr:col>6</xdr:col>
      <xdr:colOff>411480</xdr:colOff>
      <xdr:row>43</xdr:row>
      <xdr:rowOff>54752</xdr:rowOff>
    </xdr:to>
    <xdr:pic>
      <xdr:nvPicPr>
        <xdr:cNvPr id="4" name="Picture 3">
          <a:extLst>
            <a:ext uri="{FF2B5EF4-FFF2-40B4-BE49-F238E27FC236}">
              <a16:creationId xmlns:a16="http://schemas.microsoft.com/office/drawing/2014/main" id="{5A1E4F45-60C5-038F-F579-30C40DC9E4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21932"/>
          <a:ext cx="5120640" cy="724134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750000</xdr:colOff>
      <xdr:row>32</xdr:row>
      <xdr:rowOff>108541</xdr:rowOff>
    </xdr:to>
    <xdr:pic>
      <xdr:nvPicPr>
        <xdr:cNvPr id="2" name="Picture 1">
          <a:extLst>
            <a:ext uri="{FF2B5EF4-FFF2-40B4-BE49-F238E27FC236}">
              <a16:creationId xmlns:a16="http://schemas.microsoft.com/office/drawing/2014/main" id="{38A7127C-0FF0-4545-4A61-C664172720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0"/>
          <a:ext cx="3882083" cy="5489838"/>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38211</xdr:rowOff>
    </xdr:from>
    <xdr:to>
      <xdr:col>4</xdr:col>
      <xdr:colOff>750000</xdr:colOff>
      <xdr:row>65</xdr:row>
      <xdr:rowOff>146752</xdr:rowOff>
    </xdr:to>
    <xdr:pic>
      <xdr:nvPicPr>
        <xdr:cNvPr id="4" name="Picture 3">
          <a:extLst>
            <a:ext uri="{FF2B5EF4-FFF2-40B4-BE49-F238E27FC236}">
              <a16:creationId xmlns:a16="http://schemas.microsoft.com/office/drawing/2014/main" id="{752E9B69-5258-3D7C-A367-84444DF6D8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0" y="5587673"/>
          <a:ext cx="3882083" cy="5489838"/>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66142</xdr:rowOff>
    </xdr:from>
    <xdr:to>
      <xdr:col>4</xdr:col>
      <xdr:colOff>750000</xdr:colOff>
      <xdr:row>99</xdr:row>
      <xdr:rowOff>6518</xdr:rowOff>
    </xdr:to>
    <xdr:pic>
      <xdr:nvPicPr>
        <xdr:cNvPr id="5" name="Picture 4">
          <a:extLst>
            <a:ext uri="{FF2B5EF4-FFF2-40B4-BE49-F238E27FC236}">
              <a16:creationId xmlns:a16="http://schemas.microsoft.com/office/drawing/2014/main" id="{2ABCB7E6-5250-35BF-E69A-5B33F174E6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0" y="11165066"/>
          <a:ext cx="3882083" cy="5489838"/>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99</xdr:row>
      <xdr:rowOff>93733</xdr:rowOff>
    </xdr:from>
    <xdr:to>
      <xdr:col>4</xdr:col>
      <xdr:colOff>750000</xdr:colOff>
      <xdr:row>132</xdr:row>
      <xdr:rowOff>34109</xdr:rowOff>
    </xdr:to>
    <xdr:pic>
      <xdr:nvPicPr>
        <xdr:cNvPr id="6" name="Picture 5">
          <a:extLst>
            <a:ext uri="{FF2B5EF4-FFF2-40B4-BE49-F238E27FC236}">
              <a16:creationId xmlns:a16="http://schemas.microsoft.com/office/drawing/2014/main" id="{DCB9561A-C421-D463-FEA2-6A520648A37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0" y="16742119"/>
          <a:ext cx="3882083" cy="5489838"/>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F1EC6-74A2-4E6F-A998-D347185D1A31}">
  <sheetPr>
    <pageSetUpPr fitToPage="1"/>
  </sheetPr>
  <dimension ref="A1:S47"/>
  <sheetViews>
    <sheetView tabSelected="1" zoomScale="85" zoomScaleNormal="85" workbookViewId="0"/>
  </sheetViews>
  <sheetFormatPr defaultColWidth="0" defaultRowHeight="13" zeroHeight="1" x14ac:dyDescent="0.25"/>
  <cols>
    <col min="1" max="1" width="3.36328125" style="64" customWidth="1"/>
    <col min="2" max="3" width="5.7265625" style="64" customWidth="1"/>
    <col min="4" max="4" width="9.1796875" style="64" customWidth="1"/>
    <col min="5" max="5" width="9" style="64" customWidth="1"/>
    <col min="6" max="6" width="9.1796875" style="64" customWidth="1"/>
    <col min="7" max="7" width="12" style="64" customWidth="1"/>
    <col min="8" max="9" width="9.1796875" style="64" customWidth="1"/>
    <col min="10" max="11" width="5.7265625" style="64" customWidth="1"/>
    <col min="12" max="15" width="9.1796875" style="64" customWidth="1"/>
    <col min="16" max="16" width="13.54296875" style="64" customWidth="1"/>
    <col min="17" max="17" width="9.1796875" style="64" customWidth="1"/>
    <col min="18" max="19" width="5.7265625" style="64" customWidth="1"/>
    <col min="20" max="16384" width="9.1796875" style="14" hidden="1"/>
  </cols>
  <sheetData>
    <row r="1" spans="1:19" ht="13.5" thickBot="1" x14ac:dyDescent="0.3">
      <c r="A1" s="13"/>
      <c r="B1" s="13"/>
      <c r="C1" s="13"/>
      <c r="D1" s="13"/>
      <c r="E1" s="13"/>
      <c r="F1" s="13"/>
      <c r="G1" s="13"/>
      <c r="H1" s="13"/>
      <c r="I1" s="13"/>
      <c r="J1" s="13"/>
      <c r="K1" s="13"/>
      <c r="L1" s="13"/>
      <c r="M1" s="13"/>
      <c r="N1" s="13"/>
      <c r="O1" s="13"/>
      <c r="P1" s="13"/>
      <c r="Q1" s="13"/>
      <c r="R1" s="13"/>
      <c r="S1" s="13"/>
    </row>
    <row r="2" spans="1:19" ht="36" customHeight="1" x14ac:dyDescent="0.25">
      <c r="A2" s="13"/>
      <c r="B2" s="42" t="s">
        <v>0</v>
      </c>
      <c r="C2" s="43"/>
      <c r="D2" s="43"/>
      <c r="E2" s="43"/>
      <c r="F2" s="43"/>
      <c r="G2" s="43"/>
      <c r="H2" s="43"/>
      <c r="I2" s="43"/>
      <c r="J2" s="43"/>
      <c r="K2" s="43"/>
      <c r="L2" s="43"/>
      <c r="M2" s="43"/>
      <c r="N2" s="43"/>
      <c r="O2" s="43"/>
      <c r="P2" s="43"/>
      <c r="Q2" s="43"/>
      <c r="R2" s="44"/>
      <c r="S2" s="13"/>
    </row>
    <row r="3" spans="1:19" ht="27.75" customHeight="1" thickBot="1" x14ac:dyDescent="0.3">
      <c r="A3" s="13"/>
      <c r="B3" s="15"/>
      <c r="C3" s="13"/>
      <c r="D3" s="13"/>
      <c r="E3" s="13"/>
      <c r="F3" s="13"/>
      <c r="G3" s="13"/>
      <c r="H3" s="13"/>
      <c r="I3" s="13"/>
      <c r="J3" s="13"/>
      <c r="K3" s="13"/>
      <c r="L3" s="13"/>
      <c r="M3" s="13"/>
      <c r="N3" s="13"/>
      <c r="O3" s="13"/>
      <c r="P3" s="13"/>
      <c r="Q3" s="13"/>
      <c r="R3" s="16"/>
      <c r="S3" s="13"/>
    </row>
    <row r="4" spans="1:19" ht="19" thickBot="1" x14ac:dyDescent="0.3">
      <c r="A4" s="13"/>
      <c r="B4" s="15"/>
      <c r="C4" s="48" t="s">
        <v>1</v>
      </c>
      <c r="D4" s="49"/>
      <c r="E4" s="49"/>
      <c r="F4" s="49"/>
      <c r="G4" s="49"/>
      <c r="H4" s="49"/>
      <c r="I4" s="50"/>
      <c r="J4" s="13"/>
      <c r="K4" s="48" t="s">
        <v>2</v>
      </c>
      <c r="L4" s="49"/>
      <c r="M4" s="49"/>
      <c r="N4" s="49"/>
      <c r="O4" s="49"/>
      <c r="P4" s="49"/>
      <c r="Q4" s="50"/>
      <c r="R4" s="16"/>
      <c r="S4" s="13"/>
    </row>
    <row r="5" spans="1:19" ht="14" thickTop="1" thickBot="1" x14ac:dyDescent="0.3">
      <c r="A5" s="13"/>
      <c r="B5" s="15"/>
      <c r="C5" s="17"/>
      <c r="D5" s="18"/>
      <c r="E5" s="18"/>
      <c r="F5" s="18"/>
      <c r="G5" s="18"/>
      <c r="H5" s="18"/>
      <c r="I5" s="37"/>
      <c r="J5" s="13"/>
      <c r="K5" s="17"/>
      <c r="L5" s="18"/>
      <c r="M5" s="18"/>
      <c r="N5" s="18"/>
      <c r="O5" s="18"/>
      <c r="P5" s="18"/>
      <c r="Q5" s="19"/>
      <c r="R5" s="16"/>
      <c r="S5" s="13"/>
    </row>
    <row r="6" spans="1:19" ht="16.5" customHeight="1" x14ac:dyDescent="0.25">
      <c r="A6" s="13"/>
      <c r="B6" s="15"/>
      <c r="C6" s="17"/>
      <c r="D6" s="18" t="s">
        <v>3</v>
      </c>
      <c r="E6" s="18"/>
      <c r="F6" s="18"/>
      <c r="G6" s="18"/>
      <c r="H6" s="40">
        <v>50</v>
      </c>
      <c r="I6" s="57" t="s">
        <v>4</v>
      </c>
      <c r="J6" s="13"/>
      <c r="K6" s="17"/>
      <c r="L6" s="18" t="s">
        <v>5</v>
      </c>
      <c r="M6" s="18"/>
      <c r="N6" s="18"/>
      <c r="O6" s="20">
        <f>Calculation!E5</f>
        <v>0.79810348200534464</v>
      </c>
      <c r="P6" s="32" t="str">
        <f>IF(H6&gt;H7, "reduction","increase")</f>
        <v>reduction</v>
      </c>
      <c r="Q6" s="19"/>
      <c r="R6" s="16"/>
      <c r="S6" s="13"/>
    </row>
    <row r="7" spans="1:19" ht="16.5" customHeight="1" thickBot="1" x14ac:dyDescent="0.3">
      <c r="A7" s="13"/>
      <c r="B7" s="15"/>
      <c r="C7" s="17"/>
      <c r="D7" s="18" t="s">
        <v>6</v>
      </c>
      <c r="E7" s="18"/>
      <c r="F7" s="18"/>
      <c r="G7" s="18"/>
      <c r="H7" s="41">
        <v>30</v>
      </c>
      <c r="I7" s="58"/>
      <c r="J7" s="13"/>
      <c r="K7" s="17"/>
      <c r="L7" s="18" t="s">
        <v>7</v>
      </c>
      <c r="M7" s="18"/>
      <c r="N7" s="18"/>
      <c r="O7" s="21">
        <f>Calculation!F5</f>
        <v>0.69880578808779781</v>
      </c>
      <c r="P7" s="34" t="str">
        <f>IF(H6&gt;H7, "reduction","increase")</f>
        <v>reduction</v>
      </c>
      <c r="Q7" s="19"/>
      <c r="R7" s="16"/>
      <c r="S7" s="13"/>
    </row>
    <row r="8" spans="1:19" ht="12.75" customHeight="1" x14ac:dyDescent="0.25">
      <c r="A8" s="13"/>
      <c r="B8" s="15"/>
      <c r="C8" s="53" t="str">
        <f>IF(OR(AND(ABS(H6-H7)&gt;6,Calculation!$J$9=Calculation!$J$8),ABS(H6-H7)&gt;10),"This difference in speeds may exceed the boundary conditions for the model. Please see page 5 of the user manual for more information","")</f>
        <v>This difference in speeds may exceed the boundary conditions for the model. Please see page 5 of the user manual for more information</v>
      </c>
      <c r="D8" s="54"/>
      <c r="E8" s="54"/>
      <c r="F8" s="54"/>
      <c r="G8" s="54"/>
      <c r="H8" s="54"/>
      <c r="I8" s="55"/>
      <c r="J8" s="13"/>
      <c r="K8" s="17"/>
      <c r="L8" s="18"/>
      <c r="M8" s="18"/>
      <c r="N8" s="18"/>
      <c r="O8" s="18"/>
      <c r="P8" s="18"/>
      <c r="Q8" s="19"/>
      <c r="R8" s="16"/>
      <c r="S8" s="13"/>
    </row>
    <row r="9" spans="1:19" ht="13.5" thickBot="1" x14ac:dyDescent="0.3">
      <c r="A9" s="13"/>
      <c r="B9" s="15"/>
      <c r="C9" s="53"/>
      <c r="D9" s="54"/>
      <c r="E9" s="54"/>
      <c r="F9" s="54"/>
      <c r="G9" s="54"/>
      <c r="H9" s="54"/>
      <c r="I9" s="55"/>
      <c r="J9" s="13"/>
      <c r="K9" s="17"/>
      <c r="L9" s="18"/>
      <c r="M9" s="18"/>
      <c r="N9" s="18"/>
      <c r="O9" s="18"/>
      <c r="P9" s="18"/>
      <c r="Q9" s="19"/>
      <c r="R9" s="16"/>
      <c r="S9" s="13"/>
    </row>
    <row r="10" spans="1:19" ht="18" customHeight="1" x14ac:dyDescent="0.25">
      <c r="A10" s="13"/>
      <c r="B10" s="15"/>
      <c r="C10" s="51" t="s">
        <v>8</v>
      </c>
      <c r="D10" s="22" t="s">
        <v>9</v>
      </c>
      <c r="E10" s="18"/>
      <c r="F10" s="18"/>
      <c r="G10" s="18"/>
      <c r="H10" s="11">
        <v>3</v>
      </c>
      <c r="I10" s="19"/>
      <c r="J10" s="13"/>
      <c r="K10" s="51" t="s">
        <v>8</v>
      </c>
      <c r="L10" s="22" t="s">
        <v>10</v>
      </c>
      <c r="M10" s="18"/>
      <c r="N10" s="18"/>
      <c r="O10" s="23">
        <f>IF(H10="","",H10*O6)</f>
        <v>2.3943104460160338</v>
      </c>
      <c r="P10" s="33" t="str">
        <f>IF(H6&gt;H7, "lives saved","lives lost")</f>
        <v>lives saved</v>
      </c>
      <c r="Q10" s="19"/>
      <c r="R10" s="16"/>
      <c r="S10" s="13"/>
    </row>
    <row r="11" spans="1:19" ht="18" customHeight="1" thickBot="1" x14ac:dyDescent="0.3">
      <c r="A11" s="13"/>
      <c r="B11" s="15"/>
      <c r="C11" s="51"/>
      <c r="D11" s="22" t="s">
        <v>11</v>
      </c>
      <c r="E11" s="18"/>
      <c r="F11" s="18"/>
      <c r="G11" s="18"/>
      <c r="H11" s="12">
        <v>12</v>
      </c>
      <c r="I11" s="19"/>
      <c r="J11" s="13"/>
      <c r="K11" s="51"/>
      <c r="L11" s="22" t="s">
        <v>12</v>
      </c>
      <c r="M11" s="18"/>
      <c r="N11" s="18"/>
      <c r="O11" s="24">
        <f>IF(H11="","",H11*O7)</f>
        <v>8.3856694570535737</v>
      </c>
      <c r="P11" s="35" t="str">
        <f>IF(H6&gt;H7, "less injured","more injured")</f>
        <v>less injured</v>
      </c>
      <c r="Q11" s="19"/>
      <c r="R11" s="16"/>
      <c r="S11" s="13"/>
    </row>
    <row r="12" spans="1:19" x14ac:dyDescent="0.25">
      <c r="A12" s="13"/>
      <c r="B12" s="15"/>
      <c r="C12" s="36"/>
      <c r="D12" s="22"/>
      <c r="E12" s="18"/>
      <c r="F12" s="18"/>
      <c r="G12" s="18"/>
      <c r="H12" s="18"/>
      <c r="I12" s="19"/>
      <c r="J12" s="13"/>
      <c r="K12" s="36"/>
      <c r="L12" s="22"/>
      <c r="M12" s="18"/>
      <c r="N12" s="18"/>
      <c r="O12" s="18" t="str">
        <f>IF(H12="","",H12*O8)</f>
        <v/>
      </c>
      <c r="P12" s="18"/>
      <c r="Q12" s="19"/>
      <c r="R12" s="16"/>
      <c r="S12" s="13"/>
    </row>
    <row r="13" spans="1:19" ht="13.5" thickBot="1" x14ac:dyDescent="0.3">
      <c r="A13" s="13"/>
      <c r="B13" s="15"/>
      <c r="C13" s="25"/>
      <c r="D13" s="26"/>
      <c r="E13" s="26"/>
      <c r="F13" s="26"/>
      <c r="G13" s="26"/>
      <c r="H13" s="26"/>
      <c r="I13" s="27"/>
      <c r="J13" s="13"/>
      <c r="K13" s="25"/>
      <c r="L13" s="26"/>
      <c r="M13" s="26"/>
      <c r="N13" s="26"/>
      <c r="O13" s="26"/>
      <c r="P13" s="26"/>
      <c r="Q13" s="27"/>
      <c r="R13" s="16"/>
      <c r="S13" s="13"/>
    </row>
    <row r="14" spans="1:19" x14ac:dyDescent="0.25">
      <c r="A14" s="13"/>
      <c r="B14" s="15"/>
      <c r="C14" s="13"/>
      <c r="D14" s="13"/>
      <c r="E14" s="13"/>
      <c r="F14" s="13"/>
      <c r="G14" s="13"/>
      <c r="H14" s="13"/>
      <c r="I14" s="13"/>
      <c r="J14" s="13"/>
      <c r="K14" s="13"/>
      <c r="L14" s="13"/>
      <c r="M14" s="13"/>
      <c r="N14" s="13"/>
      <c r="O14" s="13"/>
      <c r="P14" s="13"/>
      <c r="Q14" s="13"/>
      <c r="R14" s="16"/>
      <c r="S14" s="13"/>
    </row>
    <row r="15" spans="1:19" x14ac:dyDescent="0.25">
      <c r="A15" s="13"/>
      <c r="B15" s="15"/>
      <c r="C15" s="13"/>
      <c r="D15" s="13"/>
      <c r="E15" s="13"/>
      <c r="F15" s="13"/>
      <c r="G15" s="13"/>
      <c r="H15" s="13"/>
      <c r="I15" s="13"/>
      <c r="J15" s="13"/>
      <c r="K15" s="13"/>
      <c r="L15" s="13"/>
      <c r="M15" s="13"/>
      <c r="N15" s="13"/>
      <c r="O15" s="13"/>
      <c r="P15" s="13"/>
      <c r="Q15" s="13"/>
      <c r="R15" s="16"/>
      <c r="S15" s="13"/>
    </row>
    <row r="16" spans="1:19" x14ac:dyDescent="0.25">
      <c r="A16" s="13"/>
      <c r="B16" s="15"/>
      <c r="C16" s="13"/>
      <c r="D16" s="13"/>
      <c r="E16" s="13"/>
      <c r="F16" s="13"/>
      <c r="G16" s="13"/>
      <c r="H16" s="13"/>
      <c r="I16" s="13"/>
      <c r="J16" s="13"/>
      <c r="K16" s="13"/>
      <c r="L16" s="13"/>
      <c r="M16" s="13"/>
      <c r="N16" s="13"/>
      <c r="O16" s="13"/>
      <c r="P16" s="13"/>
      <c r="Q16" s="13"/>
      <c r="R16" s="16"/>
      <c r="S16" s="13"/>
    </row>
    <row r="17" spans="1:19" x14ac:dyDescent="0.25">
      <c r="A17" s="13"/>
      <c r="B17" s="15"/>
      <c r="C17" s="13"/>
      <c r="D17" s="13"/>
      <c r="E17" s="13"/>
      <c r="F17" s="13"/>
      <c r="G17" s="13"/>
      <c r="H17" s="13"/>
      <c r="I17" s="13"/>
      <c r="J17" s="13"/>
      <c r="K17" s="13"/>
      <c r="L17" s="13"/>
      <c r="M17" s="13"/>
      <c r="N17" s="13"/>
      <c r="O17" s="13"/>
      <c r="P17" s="13"/>
      <c r="Q17" s="13"/>
      <c r="R17" s="16"/>
      <c r="S17" s="13"/>
    </row>
    <row r="18" spans="1:19" x14ac:dyDescent="0.25">
      <c r="A18" s="13"/>
      <c r="B18" s="15"/>
      <c r="C18" s="13"/>
      <c r="D18" s="13"/>
      <c r="E18" s="13"/>
      <c r="F18" s="13"/>
      <c r="G18" s="13"/>
      <c r="H18" s="13"/>
      <c r="I18" s="13"/>
      <c r="J18" s="13"/>
      <c r="K18" s="13"/>
      <c r="L18" s="13"/>
      <c r="M18" s="13"/>
      <c r="N18" s="13"/>
      <c r="O18" s="13"/>
      <c r="P18" s="13"/>
      <c r="Q18" s="13"/>
      <c r="R18" s="16"/>
      <c r="S18" s="13"/>
    </row>
    <row r="19" spans="1:19" x14ac:dyDescent="0.25">
      <c r="A19" s="13"/>
      <c r="B19" s="15"/>
      <c r="C19" s="13"/>
      <c r="D19" s="13"/>
      <c r="E19" s="13"/>
      <c r="F19" s="13"/>
      <c r="G19" s="13"/>
      <c r="H19" s="13"/>
      <c r="I19" s="13"/>
      <c r="J19" s="13"/>
      <c r="K19" s="13"/>
      <c r="L19" s="13"/>
      <c r="M19" s="13"/>
      <c r="N19" s="13"/>
      <c r="O19" s="13"/>
      <c r="P19" s="13"/>
      <c r="Q19" s="13"/>
      <c r="R19" s="16"/>
      <c r="S19" s="13"/>
    </row>
    <row r="20" spans="1:19" x14ac:dyDescent="0.25">
      <c r="A20" s="13"/>
      <c r="B20" s="15"/>
      <c r="C20" s="13"/>
      <c r="D20" s="13"/>
      <c r="E20" s="13"/>
      <c r="F20" s="13"/>
      <c r="G20" s="13"/>
      <c r="H20" s="13"/>
      <c r="I20" s="13"/>
      <c r="J20" s="13"/>
      <c r="K20" s="13"/>
      <c r="L20" s="13"/>
      <c r="M20" s="13"/>
      <c r="N20" s="13"/>
      <c r="O20" s="13"/>
      <c r="P20" s="13"/>
      <c r="Q20" s="13"/>
      <c r="R20" s="16"/>
      <c r="S20" s="13"/>
    </row>
    <row r="21" spans="1:19" x14ac:dyDescent="0.25">
      <c r="A21" s="13"/>
      <c r="B21" s="15"/>
      <c r="C21" s="13"/>
      <c r="D21" s="13"/>
      <c r="E21" s="13"/>
      <c r="F21" s="13"/>
      <c r="G21" s="13"/>
      <c r="H21" s="13"/>
      <c r="I21" s="13"/>
      <c r="J21" s="13"/>
      <c r="K21" s="13"/>
      <c r="L21" s="13"/>
      <c r="M21" s="13"/>
      <c r="N21" s="13"/>
      <c r="O21" s="13"/>
      <c r="P21" s="13"/>
      <c r="Q21" s="13"/>
      <c r="R21" s="16"/>
      <c r="S21" s="13"/>
    </row>
    <row r="22" spans="1:19" x14ac:dyDescent="0.25">
      <c r="A22" s="13"/>
      <c r="B22" s="15"/>
      <c r="C22" s="13"/>
      <c r="D22" s="13"/>
      <c r="E22" s="13"/>
      <c r="F22" s="13"/>
      <c r="G22" s="28"/>
      <c r="H22" s="28"/>
      <c r="I22" s="28"/>
      <c r="J22" s="28"/>
      <c r="K22" s="28"/>
      <c r="L22" s="13"/>
      <c r="M22" s="13"/>
      <c r="N22" s="13"/>
      <c r="O22" s="13"/>
      <c r="P22" s="13"/>
      <c r="Q22" s="13"/>
      <c r="R22" s="16"/>
      <c r="S22" s="13"/>
    </row>
    <row r="23" spans="1:19" x14ac:dyDescent="0.25">
      <c r="A23" s="13"/>
      <c r="B23" s="15"/>
      <c r="C23" s="13"/>
      <c r="D23" s="13"/>
      <c r="E23" s="13"/>
      <c r="F23" s="13"/>
      <c r="G23" s="28"/>
      <c r="H23" s="28"/>
      <c r="I23" s="28"/>
      <c r="J23" s="28"/>
      <c r="K23" s="28"/>
      <c r="L23" s="13"/>
      <c r="M23" s="13"/>
      <c r="N23" s="13"/>
      <c r="O23" s="13"/>
      <c r="P23" s="13"/>
      <c r="Q23" s="13"/>
      <c r="R23" s="16"/>
      <c r="S23" s="13"/>
    </row>
    <row r="24" spans="1:19" x14ac:dyDescent="0.25">
      <c r="A24" s="13"/>
      <c r="B24" s="15"/>
      <c r="C24" s="13"/>
      <c r="D24" s="13"/>
      <c r="E24" s="13"/>
      <c r="F24" s="13"/>
      <c r="G24" s="28"/>
      <c r="H24" s="28"/>
      <c r="I24" s="28"/>
      <c r="J24" s="28"/>
      <c r="K24" s="28"/>
      <c r="L24" s="13"/>
      <c r="M24" s="13"/>
      <c r="N24" s="13"/>
      <c r="O24" s="13"/>
      <c r="P24" s="13"/>
      <c r="Q24" s="13"/>
      <c r="R24" s="16"/>
      <c r="S24" s="13"/>
    </row>
    <row r="25" spans="1:19" x14ac:dyDescent="0.25">
      <c r="A25" s="13"/>
      <c r="B25" s="15"/>
      <c r="C25" s="13"/>
      <c r="D25" s="13"/>
      <c r="E25" s="13"/>
      <c r="F25" s="13"/>
      <c r="G25" s="28"/>
      <c r="H25" s="28"/>
      <c r="I25" s="28"/>
      <c r="J25" s="28"/>
      <c r="K25" s="28"/>
      <c r="L25" s="13"/>
      <c r="M25" s="13"/>
      <c r="N25" s="13"/>
      <c r="O25" s="13"/>
      <c r="P25" s="13"/>
      <c r="Q25" s="13"/>
      <c r="R25" s="16"/>
      <c r="S25" s="13"/>
    </row>
    <row r="26" spans="1:19" x14ac:dyDescent="0.25">
      <c r="A26" s="13"/>
      <c r="B26" s="15"/>
      <c r="C26" s="13"/>
      <c r="D26" s="13"/>
      <c r="E26" s="13"/>
      <c r="F26" s="13"/>
      <c r="G26" s="28"/>
      <c r="H26" s="28"/>
      <c r="I26" s="28"/>
      <c r="J26" s="28"/>
      <c r="K26" s="28"/>
      <c r="L26" s="13"/>
      <c r="M26" s="13"/>
      <c r="N26" s="13"/>
      <c r="O26" s="13"/>
      <c r="P26" s="13"/>
      <c r="Q26" s="13"/>
      <c r="R26" s="16"/>
      <c r="S26" s="13"/>
    </row>
    <row r="27" spans="1:19" x14ac:dyDescent="0.25">
      <c r="A27" s="13"/>
      <c r="B27" s="15"/>
      <c r="C27" s="13"/>
      <c r="D27" s="13"/>
      <c r="E27" s="13"/>
      <c r="F27" s="13"/>
      <c r="G27" s="13"/>
      <c r="H27" s="13"/>
      <c r="I27" s="13"/>
      <c r="J27" s="13"/>
      <c r="K27" s="13"/>
      <c r="L27" s="13"/>
      <c r="M27" s="13"/>
      <c r="N27" s="13"/>
      <c r="O27" s="13"/>
      <c r="P27" s="13"/>
      <c r="Q27" s="13"/>
      <c r="R27" s="16"/>
      <c r="S27" s="13"/>
    </row>
    <row r="28" spans="1:19" x14ac:dyDescent="0.25">
      <c r="A28" s="13"/>
      <c r="B28" s="15"/>
      <c r="C28" s="13"/>
      <c r="D28" s="13"/>
      <c r="E28" s="13"/>
      <c r="F28" s="13"/>
      <c r="G28" s="13"/>
      <c r="H28" s="13"/>
      <c r="I28" s="13"/>
      <c r="J28" s="13"/>
      <c r="K28" s="13"/>
      <c r="L28" s="13"/>
      <c r="M28" s="13"/>
      <c r="N28" s="13"/>
      <c r="O28" s="13"/>
      <c r="P28" s="13"/>
      <c r="Q28" s="13"/>
      <c r="R28" s="16"/>
      <c r="S28" s="13"/>
    </row>
    <row r="29" spans="1:19" x14ac:dyDescent="0.25">
      <c r="A29" s="13"/>
      <c r="B29" s="15"/>
      <c r="C29" s="13"/>
      <c r="D29" s="13"/>
      <c r="E29" s="13"/>
      <c r="F29" s="13"/>
      <c r="G29" s="13"/>
      <c r="H29" s="13"/>
      <c r="I29" s="13"/>
      <c r="J29" s="13"/>
      <c r="K29" s="13"/>
      <c r="L29" s="13"/>
      <c r="M29" s="13"/>
      <c r="N29" s="13"/>
      <c r="O29" s="13"/>
      <c r="P29" s="13"/>
      <c r="Q29" s="13"/>
      <c r="R29" s="16"/>
      <c r="S29" s="13"/>
    </row>
    <row r="30" spans="1:19" x14ac:dyDescent="0.25">
      <c r="A30" s="13"/>
      <c r="B30" s="15"/>
      <c r="C30" s="13"/>
      <c r="D30" s="13"/>
      <c r="E30" s="13"/>
      <c r="F30" s="13"/>
      <c r="G30" s="13"/>
      <c r="H30" s="13"/>
      <c r="I30" s="13"/>
      <c r="J30" s="13"/>
      <c r="K30" s="13"/>
      <c r="L30" s="13"/>
      <c r="M30" s="13"/>
      <c r="N30" s="13"/>
      <c r="O30" s="13"/>
      <c r="P30" s="13"/>
      <c r="Q30" s="13"/>
      <c r="R30" s="16"/>
      <c r="S30" s="13"/>
    </row>
    <row r="31" spans="1:19" x14ac:dyDescent="0.25">
      <c r="A31" s="13"/>
      <c r="B31" s="15"/>
      <c r="C31" s="13"/>
      <c r="D31" s="13"/>
      <c r="E31" s="13"/>
      <c r="F31" s="13"/>
      <c r="G31" s="13"/>
      <c r="H31" s="13"/>
      <c r="I31" s="13"/>
      <c r="J31" s="13"/>
      <c r="K31" s="13"/>
      <c r="L31" s="13"/>
      <c r="M31" s="13"/>
      <c r="N31" s="13"/>
      <c r="O31" s="13"/>
      <c r="P31" s="13"/>
      <c r="Q31" s="13"/>
      <c r="R31" s="16"/>
      <c r="S31" s="13"/>
    </row>
    <row r="32" spans="1:19" x14ac:dyDescent="0.25">
      <c r="A32" s="13"/>
      <c r="B32" s="15"/>
      <c r="C32" s="13"/>
      <c r="D32" s="13"/>
      <c r="E32" s="13"/>
      <c r="F32" s="13"/>
      <c r="G32" s="13"/>
      <c r="H32" s="13"/>
      <c r="I32" s="13"/>
      <c r="J32" s="13"/>
      <c r="K32" s="13"/>
      <c r="L32" s="13"/>
      <c r="M32" s="13"/>
      <c r="N32" s="13"/>
      <c r="O32" s="13"/>
      <c r="P32" s="13"/>
      <c r="Q32" s="13"/>
      <c r="R32" s="16"/>
      <c r="S32" s="13"/>
    </row>
    <row r="33" spans="1:19" x14ac:dyDescent="0.25">
      <c r="A33" s="13"/>
      <c r="B33" s="15"/>
      <c r="C33" s="13"/>
      <c r="D33" s="13"/>
      <c r="E33" s="13"/>
      <c r="F33" s="13"/>
      <c r="G33" s="13"/>
      <c r="H33" s="13"/>
      <c r="I33" s="13"/>
      <c r="J33" s="13"/>
      <c r="K33" s="13"/>
      <c r="L33" s="13"/>
      <c r="M33" s="13"/>
      <c r="N33" s="13"/>
      <c r="O33" s="13"/>
      <c r="P33" s="13"/>
      <c r="Q33" s="13"/>
      <c r="R33" s="16"/>
      <c r="S33" s="13"/>
    </row>
    <row r="34" spans="1:19" x14ac:dyDescent="0.25">
      <c r="A34" s="13"/>
      <c r="B34" s="15"/>
      <c r="C34" s="13"/>
      <c r="D34" s="13"/>
      <c r="E34" s="13"/>
      <c r="F34" s="13"/>
      <c r="G34" s="13"/>
      <c r="H34" s="13"/>
      <c r="I34" s="13"/>
      <c r="J34" s="13"/>
      <c r="K34" s="13"/>
      <c r="L34" s="13"/>
      <c r="M34" s="13"/>
      <c r="N34" s="13"/>
      <c r="O34" s="13"/>
      <c r="P34" s="13"/>
      <c r="Q34" s="13"/>
      <c r="R34" s="16"/>
      <c r="S34" s="13"/>
    </row>
    <row r="35" spans="1:19" x14ac:dyDescent="0.25">
      <c r="A35" s="13"/>
      <c r="B35" s="15"/>
      <c r="C35" s="13"/>
      <c r="D35" s="13"/>
      <c r="E35" s="13"/>
      <c r="F35" s="13"/>
      <c r="G35" s="13"/>
      <c r="H35" s="13"/>
      <c r="I35" s="13"/>
      <c r="J35" s="13"/>
      <c r="K35" s="13"/>
      <c r="L35" s="13"/>
      <c r="M35" s="13"/>
      <c r="N35" s="13"/>
      <c r="O35" s="13"/>
      <c r="P35" s="13"/>
      <c r="Q35" s="13"/>
      <c r="R35" s="16"/>
      <c r="S35" s="13"/>
    </row>
    <row r="36" spans="1:19" x14ac:dyDescent="0.25">
      <c r="A36" s="13"/>
      <c r="B36" s="15"/>
      <c r="C36" s="13"/>
      <c r="D36" s="13"/>
      <c r="E36" s="13"/>
      <c r="F36" s="13"/>
      <c r="G36" s="13"/>
      <c r="H36" s="13"/>
      <c r="I36" s="13"/>
      <c r="J36" s="13"/>
      <c r="K36" s="13"/>
      <c r="L36" s="13"/>
      <c r="M36" s="13"/>
      <c r="N36" s="13"/>
      <c r="O36" s="13"/>
      <c r="P36" s="13"/>
      <c r="Q36" s="13"/>
      <c r="R36" s="16"/>
      <c r="S36" s="13"/>
    </row>
    <row r="37" spans="1:19" ht="42" customHeight="1" x14ac:dyDescent="0.25">
      <c r="A37" s="13"/>
      <c r="B37" s="15"/>
      <c r="C37" s="47" t="s">
        <v>13</v>
      </c>
      <c r="D37" s="47"/>
      <c r="E37" s="56" t="s">
        <v>14</v>
      </c>
      <c r="F37" s="56"/>
      <c r="G37" s="56"/>
      <c r="H37" s="56"/>
      <c r="I37" s="56"/>
      <c r="J37" s="56"/>
      <c r="K37" s="56"/>
      <c r="L37" s="56"/>
      <c r="M37" s="56"/>
      <c r="N37" s="56"/>
      <c r="O37" s="56"/>
      <c r="P37" s="56"/>
      <c r="Q37" s="56"/>
      <c r="R37" s="16"/>
      <c r="S37" s="13"/>
    </row>
    <row r="38" spans="1:19" ht="10.15" customHeight="1" x14ac:dyDescent="0.25">
      <c r="A38" s="13"/>
      <c r="B38" s="15"/>
      <c r="C38" s="14"/>
      <c r="D38" s="52"/>
      <c r="E38" s="52" t="s">
        <v>15</v>
      </c>
      <c r="F38" s="13"/>
      <c r="G38" s="13"/>
      <c r="H38" s="13"/>
      <c r="I38" s="13"/>
      <c r="J38" s="13"/>
      <c r="K38" s="13"/>
      <c r="L38" s="13"/>
      <c r="M38" s="13"/>
      <c r="N38" s="13"/>
      <c r="O38" s="13"/>
      <c r="P38" s="13"/>
      <c r="Q38" s="13"/>
      <c r="R38" s="16"/>
      <c r="S38" s="13"/>
    </row>
    <row r="39" spans="1:19" ht="82.15" customHeight="1" x14ac:dyDescent="0.25">
      <c r="A39" s="13"/>
      <c r="B39" s="15"/>
      <c r="C39" s="47" t="s">
        <v>16</v>
      </c>
      <c r="D39" s="47"/>
      <c r="E39" s="45" t="s">
        <v>17</v>
      </c>
      <c r="F39" s="46"/>
      <c r="G39" s="46"/>
      <c r="H39" s="46"/>
      <c r="I39" s="46"/>
      <c r="J39" s="46"/>
      <c r="K39" s="46"/>
      <c r="L39" s="46"/>
      <c r="M39" s="46"/>
      <c r="N39" s="46"/>
      <c r="O39" s="46"/>
      <c r="P39" s="46"/>
      <c r="Q39" s="46"/>
      <c r="R39" s="16"/>
      <c r="S39" s="13"/>
    </row>
    <row r="40" spans="1:19" ht="13.5" thickBot="1" x14ac:dyDescent="0.3">
      <c r="A40" s="13"/>
      <c r="B40" s="29"/>
      <c r="C40" s="30"/>
      <c r="D40" s="30"/>
      <c r="E40" s="30"/>
      <c r="F40" s="30"/>
      <c r="G40" s="30"/>
      <c r="H40" s="30"/>
      <c r="I40" s="30"/>
      <c r="J40" s="30"/>
      <c r="K40" s="30"/>
      <c r="L40" s="30"/>
      <c r="M40" s="30"/>
      <c r="N40" s="30"/>
      <c r="O40" s="30"/>
      <c r="P40" s="30"/>
      <c r="Q40" s="30"/>
      <c r="R40" s="31"/>
      <c r="S40" s="13"/>
    </row>
    <row r="41" spans="1:19" x14ac:dyDescent="0.25">
      <c r="A41" s="13"/>
      <c r="B41" s="63"/>
      <c r="C41" s="63"/>
      <c r="D41" s="63"/>
      <c r="E41" s="63"/>
      <c r="F41" s="63"/>
      <c r="G41" s="63"/>
      <c r="H41" s="63"/>
      <c r="I41" s="63"/>
      <c r="J41" s="63"/>
      <c r="K41" s="63"/>
      <c r="L41" s="63"/>
      <c r="M41" s="63"/>
      <c r="N41" s="63"/>
      <c r="O41" s="63"/>
      <c r="P41" s="63"/>
      <c r="Q41" s="63"/>
      <c r="R41" s="63"/>
      <c r="S41" s="13"/>
    </row>
    <row r="42" spans="1:19" x14ac:dyDescent="0.25">
      <c r="A42" s="13"/>
      <c r="B42" s="63"/>
      <c r="C42" s="63"/>
      <c r="D42" s="63"/>
      <c r="E42" s="63"/>
      <c r="F42" s="63"/>
      <c r="G42" s="63"/>
      <c r="H42" s="63"/>
      <c r="I42" s="63"/>
      <c r="J42" s="63"/>
      <c r="K42" s="63"/>
      <c r="L42" s="63"/>
      <c r="M42" s="63"/>
      <c r="N42" s="63"/>
      <c r="O42" s="63"/>
      <c r="P42" s="63"/>
      <c r="Q42" s="63"/>
      <c r="R42" s="63"/>
      <c r="S42" s="13"/>
    </row>
    <row r="43" spans="1:19" x14ac:dyDescent="0.25">
      <c r="A43" s="13"/>
      <c r="B43" s="63"/>
      <c r="C43" s="63"/>
      <c r="D43" s="63"/>
      <c r="E43" s="63"/>
      <c r="F43" s="63"/>
      <c r="G43" s="63"/>
      <c r="H43" s="63"/>
      <c r="I43" s="63"/>
      <c r="J43" s="63"/>
      <c r="K43" s="63"/>
      <c r="L43" s="63"/>
      <c r="M43" s="63"/>
      <c r="N43" s="63"/>
      <c r="O43" s="63"/>
      <c r="P43" s="63"/>
      <c r="Q43" s="63"/>
      <c r="R43" s="63"/>
      <c r="S43" s="13"/>
    </row>
    <row r="44" spans="1:19" x14ac:dyDescent="0.25">
      <c r="A44" s="13"/>
      <c r="B44" s="63"/>
      <c r="C44" s="63"/>
      <c r="D44" s="63"/>
      <c r="E44" s="63"/>
      <c r="F44" s="63"/>
      <c r="G44" s="63"/>
      <c r="H44" s="63"/>
      <c r="I44" s="63"/>
      <c r="J44" s="63"/>
      <c r="K44" s="63"/>
      <c r="L44" s="63"/>
      <c r="M44" s="63"/>
      <c r="N44" s="63"/>
      <c r="O44" s="63"/>
      <c r="P44" s="63"/>
      <c r="Q44" s="63"/>
      <c r="R44" s="63"/>
      <c r="S44" s="13"/>
    </row>
    <row r="45" spans="1:19" x14ac:dyDescent="0.25">
      <c r="A45" s="13"/>
      <c r="B45" s="63"/>
      <c r="C45" s="63"/>
      <c r="D45" s="63"/>
      <c r="E45" s="63"/>
      <c r="F45" s="63"/>
      <c r="G45" s="63"/>
      <c r="H45" s="63"/>
      <c r="I45" s="63"/>
      <c r="J45" s="63"/>
      <c r="K45" s="63"/>
      <c r="L45" s="63"/>
      <c r="M45" s="63"/>
      <c r="N45" s="63"/>
      <c r="O45" s="63"/>
      <c r="P45" s="63"/>
      <c r="Q45" s="63"/>
      <c r="R45" s="63"/>
      <c r="S45" s="13"/>
    </row>
    <row r="46" spans="1:19" x14ac:dyDescent="0.25">
      <c r="A46" s="13"/>
      <c r="B46" s="63"/>
      <c r="C46" s="63"/>
      <c r="D46" s="63"/>
      <c r="E46" s="63"/>
      <c r="F46" s="63"/>
      <c r="G46" s="63"/>
      <c r="H46" s="63"/>
      <c r="I46" s="63"/>
      <c r="J46" s="63"/>
      <c r="K46" s="63"/>
      <c r="L46" s="63"/>
      <c r="M46" s="63"/>
      <c r="N46" s="63"/>
      <c r="O46" s="63"/>
      <c r="P46" s="63"/>
      <c r="Q46" s="63"/>
      <c r="R46" s="63"/>
      <c r="S46" s="13"/>
    </row>
    <row r="47" spans="1:19" s="65" customFormat="1" x14ac:dyDescent="0.25"/>
  </sheetData>
  <dataConsolidate/>
  <mergeCells count="12">
    <mergeCell ref="B2:R2"/>
    <mergeCell ref="E39:Q39"/>
    <mergeCell ref="C39:D39"/>
    <mergeCell ref="C4:I4"/>
    <mergeCell ref="K4:Q4"/>
    <mergeCell ref="C10:C11"/>
    <mergeCell ref="K10:K11"/>
    <mergeCell ref="D38:E38"/>
    <mergeCell ref="C37:D37"/>
    <mergeCell ref="C8:I9"/>
    <mergeCell ref="E37:Q37"/>
    <mergeCell ref="I6:I7"/>
  </mergeCells>
  <dataValidations count="3">
    <dataValidation type="whole" allowBlank="1" showInputMessage="1" showErrorMessage="1" error="Input speed as a whole number between 0kph and 120kph" sqref="H6:H7" xr:uid="{FD03B158-5F76-41DC-A24A-90CC2B02F32C}">
      <formula1>0</formula1>
      <formula2>120</formula2>
    </dataValidation>
    <dataValidation type="decimal" operator="greaterThanOrEqual" allowBlank="1" showInputMessage="1" showErrorMessage="1" sqref="H10:H12" xr:uid="{D50EFF2A-9171-4205-9951-1BE56127E7E3}">
      <formula1>0</formula1>
    </dataValidation>
    <dataValidation type="list" allowBlank="1" showInputMessage="1" showErrorMessage="1" sqref="I6:I7" xr:uid="{1158934A-E550-4E40-AD44-944BDE378A1E}">
      <formula1>Unit</formula1>
    </dataValidation>
  </dataValidations>
  <pageMargins left="0.75" right="0.75" top="1" bottom="1" header="0.5" footer="0.5"/>
  <pageSetup paperSize="9" scale="84" fitToHeight="0" orientation="landscape"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ellIs" priority="2" operator="notBetween" id="{765DD092-8FA7-4B2B-A79A-AAA2206E0669}">
            <xm:f>IF(Calculation!$J$9=Calculation!J$8,$H$7-6,$H$7-10)</xm:f>
            <xm:f>IF(Calculation!$J$9=Calculation!J$8,$H$7+6,$H$7+10)</xm:f>
            <x14:dxf>
              <font>
                <b/>
                <i val="0"/>
              </font>
              <fill>
                <patternFill patternType="solid">
                  <bgColor rgb="FFFF0000"/>
                </patternFill>
              </fill>
            </x14:dxf>
          </x14:cfRule>
          <xm:sqref>H6</xm:sqref>
        </x14:conditionalFormatting>
        <x14:conditionalFormatting xmlns:xm="http://schemas.microsoft.com/office/excel/2006/main">
          <x14:cfRule type="cellIs" priority="1" operator="notBetween" id="{C6F5C425-1C43-4CDD-9F91-39A06C3EA51A}">
            <xm:f>IF(Calculation!$J$9=Calculation!J$8,$H$6-6,$H$6-10)</xm:f>
            <xm:f>IF(Calculation!$J$9=Calculation!J$8,$H$6+6,$H$6+10)</xm:f>
            <x14:dxf>
              <font>
                <b/>
                <i val="0"/>
              </font>
              <fill>
                <patternFill>
                  <bgColor rgb="FFFF0000"/>
                </patternFill>
              </fill>
            </x14:dxf>
          </x14:cfRule>
          <xm:sqref>H7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9"/>
  <sheetViews>
    <sheetView zoomScale="85" zoomScaleNormal="85" workbookViewId="0">
      <selection activeCell="J16" sqref="J16"/>
    </sheetView>
  </sheetViews>
  <sheetFormatPr defaultColWidth="0" defaultRowHeight="12.5" zeroHeight="1" x14ac:dyDescent="0.25"/>
  <cols>
    <col min="1" max="3" width="12.7265625" style="2" customWidth="1"/>
    <col min="4" max="4" width="10.81640625" style="2" customWidth="1"/>
    <col min="5" max="5" width="12.7265625" style="2" customWidth="1"/>
    <col min="6" max="6" width="14.26953125" style="2" bestFit="1" customWidth="1"/>
    <col min="7" max="7" width="12.7265625" style="2" customWidth="1"/>
    <col min="8" max="8" width="9.1796875" style="2" customWidth="1"/>
    <col min="9" max="10" width="12.81640625" style="2" customWidth="1"/>
    <col min="11" max="11" width="4.7265625" style="2" customWidth="1"/>
    <col min="12" max="16384" width="9.1796875" style="2" hidden="1"/>
  </cols>
  <sheetData>
    <row r="1" spans="1:11" x14ac:dyDescent="0.25">
      <c r="A1" s="1"/>
      <c r="B1" s="1"/>
      <c r="C1" s="1"/>
      <c r="D1" s="1"/>
      <c r="E1" s="1"/>
      <c r="F1" s="1"/>
      <c r="G1" s="1"/>
      <c r="H1" s="1"/>
      <c r="I1" s="1"/>
      <c r="J1" s="1"/>
      <c r="K1" s="1"/>
    </row>
    <row r="2" spans="1:11" ht="29.25" customHeight="1" x14ac:dyDescent="0.25">
      <c r="A2" s="59" t="str">
        <f>"Mean Speed (" &amp; $J$9 &amp; ")"</f>
        <v>Mean Speed (kph)</v>
      </c>
      <c r="B2" s="59"/>
      <c r="C2" s="59"/>
      <c r="D2" s="4"/>
      <c r="E2" s="60" t="s">
        <v>18</v>
      </c>
      <c r="F2" s="60"/>
      <c r="G2" s="60"/>
      <c r="H2" s="4"/>
      <c r="I2" s="60" t="s">
        <v>19</v>
      </c>
      <c r="J2" s="60"/>
      <c r="K2" s="1"/>
    </row>
    <row r="3" spans="1:11" ht="13" x14ac:dyDescent="0.25">
      <c r="A3" s="5" t="s">
        <v>20</v>
      </c>
      <c r="B3" s="5" t="s">
        <v>21</v>
      </c>
      <c r="C3" s="5" t="s">
        <v>22</v>
      </c>
      <c r="D3" s="4"/>
      <c r="E3" s="5" t="s">
        <v>23</v>
      </c>
      <c r="F3" s="5" t="s">
        <v>24</v>
      </c>
      <c r="G3" s="5" t="s">
        <v>25</v>
      </c>
      <c r="H3" s="4"/>
      <c r="I3" s="3" t="s">
        <v>26</v>
      </c>
      <c r="J3" s="3" t="s">
        <v>27</v>
      </c>
      <c r="K3" s="1"/>
    </row>
    <row r="4" spans="1:11" x14ac:dyDescent="0.25">
      <c r="A4" s="38">
        <f>Dashboard!$H$6</f>
        <v>50</v>
      </c>
      <c r="B4" s="38">
        <f>Dashboard!$H$7</f>
        <v>30</v>
      </c>
      <c r="C4" s="7">
        <f>(B4-A4)/A4</f>
        <v>-0.4</v>
      </c>
      <c r="D4" s="1"/>
      <c r="E4" s="6">
        <v>0.08</v>
      </c>
      <c r="F4" s="6">
        <v>0.06</v>
      </c>
      <c r="G4" s="6">
        <v>0.04</v>
      </c>
      <c r="H4" s="8" t="s">
        <v>28</v>
      </c>
      <c r="I4" s="6">
        <f>IFERROR(MATCH($B$4,$B$7:$B$117,0),"")</f>
        <v>21</v>
      </c>
      <c r="J4" s="6">
        <v>0</v>
      </c>
      <c r="K4" s="1"/>
    </row>
    <row r="5" spans="1:11" x14ac:dyDescent="0.25">
      <c r="A5" s="1"/>
      <c r="B5" s="1"/>
      <c r="C5" s="1"/>
      <c r="D5" s="1"/>
      <c r="E5" s="7">
        <f>ABS(IF($J$9=$J$8,EXP(E$4*($B$4-$A$4)*1.609344)-1,EXP(E$4*($B$4-$A$4))-1))</f>
        <v>0.79810348200534464</v>
      </c>
      <c r="F5" s="7">
        <f>ABS(IF($J$9=$J$8,EXP(F$4*($B$4-$A$4)*1.609344)-1,EXP(F$4*($B$4-$A$4))-1))</f>
        <v>0.69880578808779781</v>
      </c>
      <c r="G5" s="7">
        <f>ABS(IF($J$9=$J$8,EXP(G$4*($B$4-$A$4)*1.609344)-1,EXP(G$4*($B$4-$A$4))-1))</f>
        <v>0.55067103588277844</v>
      </c>
      <c r="H5" s="1"/>
      <c r="I5" s="6">
        <f>IFERROR(MATCH($B$4,$B$7:$B$117,0),"")</f>
        <v>21</v>
      </c>
      <c r="J5" s="6">
        <v>1</v>
      </c>
      <c r="K5" s="1"/>
    </row>
    <row r="6" spans="1:11" x14ac:dyDescent="0.25">
      <c r="A6" s="1"/>
      <c r="B6" s="1"/>
      <c r="C6" s="1"/>
      <c r="D6" s="1"/>
      <c r="E6" s="1"/>
      <c r="F6" s="1"/>
      <c r="G6" s="1"/>
      <c r="H6" s="1"/>
      <c r="I6" s="1"/>
      <c r="J6" s="1"/>
      <c r="K6" s="1"/>
    </row>
    <row r="7" spans="1:11" x14ac:dyDescent="0.25">
      <c r="A7" s="6">
        <f t="shared" ref="A7:A38" si="0">$A$4</f>
        <v>50</v>
      </c>
      <c r="B7" s="6">
        <f>IFERROR(IF(OR(IF($A$4&gt;$B$4,$A$4-COUNTIF(Calculation!$A$7:$A7,$A$7)+1,$A$4+COUNTIF(Calculation!$A$7:$A7,$A$7)-1)&gt;130,IF($A$4&gt;$B$4,$A$4-COUNTIF(Calculation!$A$7:$A7,$A$7)+1,$A$4+COUNTIF(Calculation!$A$7:$A7,$A$7)-1)&lt;0),"",IF($A$4&gt;$B$4,$A$4-COUNTIF(Calculation!$A$7:$A7,$A$7)+1,$A$4+COUNTIF(Calculation!$A$7:$A7,$A$7)-1)),"")</f>
        <v>50</v>
      </c>
      <c r="C7" s="9">
        <f>IFERROR((B7-A7)/A7,"")</f>
        <v>0</v>
      </c>
      <c r="D7" s="1"/>
      <c r="E7" s="10">
        <f t="shared" ref="E7:G26" si="1">IFERROR(IF($J$9=$J$8,EXP(E$4*($B7-$A7)*1.609344)-1,EXP(E$4*($B7-$A7))-1),"")</f>
        <v>0</v>
      </c>
      <c r="F7" s="10">
        <f t="shared" si="1"/>
        <v>0</v>
      </c>
      <c r="G7" s="10">
        <f t="shared" si="1"/>
        <v>0</v>
      </c>
      <c r="H7" s="1"/>
      <c r="I7" s="61" t="s">
        <v>29</v>
      </c>
      <c r="J7" s="6" t="s">
        <v>4</v>
      </c>
      <c r="K7" s="1"/>
    </row>
    <row r="8" spans="1:11" ht="12.75" customHeight="1" x14ac:dyDescent="0.25">
      <c r="A8" s="6">
        <f t="shared" si="0"/>
        <v>50</v>
      </c>
      <c r="B8" s="6">
        <f>IFERROR(IF(OR(IF($A$4&gt;$B$4,$A$4-COUNTIF(Calculation!$A$7:$A8,$A$7)+1,$A$4+COUNTIF(Calculation!$A$7:$A8,$A$7)-1)&gt;130,IF($A$4&gt;$B$4,$A$4-COUNTIF(Calculation!$A$7:$A8,$A$7)+1,$A$4+COUNTIF(Calculation!$A$7:$A8,$A$7)-1)&lt;0),"",IF($A$4&gt;$B$4,$A$4-COUNTIF(Calculation!$A$7:$A8,$A$7)+1,$A$4+COUNTIF(Calculation!$A$7:$A8,$A$7)-1)),"")</f>
        <v>49</v>
      </c>
      <c r="C8" s="9">
        <f t="shared" ref="C8:C71" si="2">IFERROR((B8-A8)/A8,"")</f>
        <v>-0.02</v>
      </c>
      <c r="D8" s="1"/>
      <c r="E8" s="10">
        <f t="shared" si="1"/>
        <v>-7.6883653613364245E-2</v>
      </c>
      <c r="F8" s="10">
        <f t="shared" si="1"/>
        <v>-5.823546641575128E-2</v>
      </c>
      <c r="G8" s="10">
        <f t="shared" si="1"/>
        <v>-3.9210560847676823E-2</v>
      </c>
      <c r="H8" s="1"/>
      <c r="I8" s="61"/>
      <c r="J8" s="6" t="s">
        <v>30</v>
      </c>
      <c r="K8" s="1"/>
    </row>
    <row r="9" spans="1:11" ht="12.75" customHeight="1" x14ac:dyDescent="0.25">
      <c r="A9" s="6">
        <f t="shared" si="0"/>
        <v>50</v>
      </c>
      <c r="B9" s="6">
        <f>IFERROR(IF(OR(IF($A$4&gt;$B$4,$A$4-COUNTIF(Calculation!$A$7:$A9,$A$7)+1,$A$4+COUNTIF(Calculation!$A$7:$A9,$A$7)-1)&gt;130,IF($A$4&gt;$B$4,$A$4-COUNTIF(Calculation!$A$7:$A9,$A$7)+1,$A$4+COUNTIF(Calculation!$A$7:$A9,$A$7)-1)&lt;0),"",IF($A$4&gt;$B$4,$A$4-COUNTIF(Calculation!$A$7:$A9,$A$7)+1,$A$4+COUNTIF(Calculation!$A$7:$A9,$A$7)-1)),"")</f>
        <v>48</v>
      </c>
      <c r="C9" s="9">
        <f t="shared" si="2"/>
        <v>-0.04</v>
      </c>
      <c r="D9" s="1"/>
      <c r="E9" s="10">
        <f t="shared" si="1"/>
        <v>-0.14785621103378865</v>
      </c>
      <c r="F9" s="10">
        <f t="shared" si="1"/>
        <v>-0.11307956328284252</v>
      </c>
      <c r="G9" s="10">
        <f t="shared" si="1"/>
        <v>-7.6883653613364245E-2</v>
      </c>
      <c r="H9" s="1"/>
      <c r="I9" s="39" t="s">
        <v>31</v>
      </c>
      <c r="J9" s="6" t="str">
        <f>Dashboard!I6</f>
        <v>kph</v>
      </c>
      <c r="K9" s="1"/>
    </row>
    <row r="10" spans="1:11" ht="13" x14ac:dyDescent="0.25">
      <c r="A10" s="6">
        <f t="shared" si="0"/>
        <v>50</v>
      </c>
      <c r="B10" s="6">
        <f>IFERROR(IF(OR(IF($A$4&gt;$B$4,$A$4-COUNTIF(Calculation!$A$7:$A10,$A$7)+1,$A$4+COUNTIF(Calculation!$A$7:$A10,$A$7)-1)&gt;130,IF($A$4&gt;$B$4,$A$4-COUNTIF(Calculation!$A$7:$A10,$A$7)+1,$A$4+COUNTIF(Calculation!$A$7:$A10,$A$7)-1)&lt;0),"",IF($A$4&gt;$B$4,$A$4-COUNTIF(Calculation!$A$7:$A10,$A$7)+1,$A$4+COUNTIF(Calculation!$A$7:$A10,$A$7)-1)),"")</f>
        <v>47</v>
      </c>
      <c r="C10" s="9">
        <f t="shared" si="2"/>
        <v>-0.06</v>
      </c>
      <c r="D10" s="1"/>
      <c r="E10" s="10">
        <f t="shared" si="1"/>
        <v>-0.21337213893344653</v>
      </c>
      <c r="F10" s="10">
        <f t="shared" si="1"/>
        <v>-0.164729788588728</v>
      </c>
      <c r="G10" s="10">
        <f t="shared" si="1"/>
        <v>-0.11307956328284252</v>
      </c>
      <c r="H10" s="1"/>
      <c r="I10" s="39" t="s">
        <v>32</v>
      </c>
      <c r="J10" s="6" t="str">
        <f>"Speed (" &amp; Calculation!$J$9 &amp; ")"</f>
        <v>Speed (kph)</v>
      </c>
      <c r="K10" s="1"/>
    </row>
    <row r="11" spans="1:11" x14ac:dyDescent="0.25">
      <c r="A11" s="6">
        <f t="shared" si="0"/>
        <v>50</v>
      </c>
      <c r="B11" s="6">
        <f>IFERROR(IF(OR(IF($A$4&gt;$B$4,$A$4-COUNTIF(Calculation!$A$7:$A11,$A$7)+1,$A$4+COUNTIF(Calculation!$A$7:$A11,$A$7)-1)&gt;130,IF($A$4&gt;$B$4,$A$4-COUNTIF(Calculation!$A$7:$A11,$A$7)+1,$A$4+COUNTIF(Calculation!$A$7:$A11,$A$7)-1)&lt;0),"",IF($A$4&gt;$B$4,$A$4-COUNTIF(Calculation!$A$7:$A11,$A$7)+1,$A$4+COUNTIF(Calculation!$A$7:$A11,$A$7)-1)),"")</f>
        <v>46</v>
      </c>
      <c r="C11" s="9">
        <f t="shared" si="2"/>
        <v>-0.08</v>
      </c>
      <c r="D11" s="1"/>
      <c r="E11" s="10">
        <f t="shared" si="1"/>
        <v>-0.27385096292630906</v>
      </c>
      <c r="F11" s="10">
        <f t="shared" si="1"/>
        <v>-0.21337213893344653</v>
      </c>
      <c r="G11" s="10">
        <f t="shared" si="1"/>
        <v>-0.14785621103378865</v>
      </c>
      <c r="H11" s="1"/>
      <c r="I11" s="1"/>
      <c r="J11" s="1"/>
      <c r="K11" s="1"/>
    </row>
    <row r="12" spans="1:11" x14ac:dyDescent="0.25">
      <c r="A12" s="6">
        <f t="shared" si="0"/>
        <v>50</v>
      </c>
      <c r="B12" s="6">
        <f>IFERROR(IF(OR(IF($A$4&gt;$B$4,$A$4-COUNTIF(Calculation!$A$7:$A12,$A$7)+1,$A$4+COUNTIF(Calculation!$A$7:$A12,$A$7)-1)&gt;130,IF($A$4&gt;$B$4,$A$4-COUNTIF(Calculation!$A$7:$A12,$A$7)+1,$A$4+COUNTIF(Calculation!$A$7:$A12,$A$7)-1)&lt;0),"",IF($A$4&gt;$B$4,$A$4-COUNTIF(Calculation!$A$7:$A12,$A$7)+1,$A$4+COUNTIF(Calculation!$A$7:$A12,$A$7)-1)),"")</f>
        <v>45</v>
      </c>
      <c r="C12" s="9">
        <f t="shared" si="2"/>
        <v>-0.1</v>
      </c>
      <c r="D12" s="1"/>
      <c r="E12" s="10">
        <f t="shared" si="1"/>
        <v>-0.32967995396436067</v>
      </c>
      <c r="F12" s="10">
        <f t="shared" si="1"/>
        <v>-0.25918177931828212</v>
      </c>
      <c r="G12" s="10">
        <f t="shared" si="1"/>
        <v>-0.18126924692201818</v>
      </c>
      <c r="H12" s="1"/>
      <c r="I12" s="1"/>
      <c r="J12" s="1"/>
      <c r="K12" s="1"/>
    </row>
    <row r="13" spans="1:11" x14ac:dyDescent="0.25">
      <c r="A13" s="6">
        <f t="shared" si="0"/>
        <v>50</v>
      </c>
      <c r="B13" s="6">
        <f>IFERROR(IF(OR(IF($A$4&gt;$B$4,$A$4-COUNTIF(Calculation!$A$7:$A13,$A$7)+1,$A$4+COUNTIF(Calculation!$A$7:$A13,$A$7)-1)&gt;130,IF($A$4&gt;$B$4,$A$4-COUNTIF(Calculation!$A$7:$A13,$A$7)+1,$A$4+COUNTIF(Calculation!$A$7:$A13,$A$7)-1)&lt;0),"",IF($A$4&gt;$B$4,$A$4-COUNTIF(Calculation!$A$7:$A13,$A$7)+1,$A$4+COUNTIF(Calculation!$A$7:$A13,$A$7)-1)),"")</f>
        <v>44</v>
      </c>
      <c r="C13" s="9">
        <f t="shared" si="2"/>
        <v>-0.12</v>
      </c>
      <c r="D13" s="1"/>
      <c r="E13" s="10">
        <f t="shared" si="1"/>
        <v>-0.38121660819385916</v>
      </c>
      <c r="F13" s="10">
        <f t="shared" si="1"/>
        <v>-0.30232367392896897</v>
      </c>
      <c r="G13" s="10">
        <f t="shared" si="1"/>
        <v>-0.21337213893344653</v>
      </c>
      <c r="H13" s="1"/>
      <c r="I13" s="1"/>
      <c r="J13" s="1"/>
      <c r="K13" s="1"/>
    </row>
    <row r="14" spans="1:11" x14ac:dyDescent="0.25">
      <c r="A14" s="6">
        <f t="shared" si="0"/>
        <v>50</v>
      </c>
      <c r="B14" s="6">
        <f>IFERROR(IF(OR(IF($A$4&gt;$B$4,$A$4-COUNTIF(Calculation!$A$7:$A14,$A$7)+1,$A$4+COUNTIF(Calculation!$A$7:$A14,$A$7)-1)&gt;130,IF($A$4&gt;$B$4,$A$4-COUNTIF(Calculation!$A$7:$A14,$A$7)+1,$A$4+COUNTIF(Calculation!$A$7:$A14,$A$7)-1)&lt;0),"",IF($A$4&gt;$B$4,$A$4-COUNTIF(Calculation!$A$7:$A14,$A$7)+1,$A$4+COUNTIF(Calculation!$A$7:$A14,$A$7)-1)),"")</f>
        <v>43</v>
      </c>
      <c r="C14" s="9">
        <f t="shared" si="2"/>
        <v>-0.14000000000000001</v>
      </c>
      <c r="D14" s="1"/>
      <c r="E14" s="10">
        <f t="shared" si="1"/>
        <v>-0.42879093615118513</v>
      </c>
      <c r="F14" s="10">
        <f t="shared" si="1"/>
        <v>-0.34295318018494325</v>
      </c>
      <c r="G14" s="10">
        <f t="shared" si="1"/>
        <v>-0.24421625854427453</v>
      </c>
      <c r="H14" s="1"/>
      <c r="I14" s="1"/>
      <c r="J14" s="1"/>
      <c r="K14" s="1"/>
    </row>
    <row r="15" spans="1:11" x14ac:dyDescent="0.25">
      <c r="A15" s="6">
        <f t="shared" si="0"/>
        <v>50</v>
      </c>
      <c r="B15" s="6">
        <f>IFERROR(IF(OR(IF($A$4&gt;$B$4,$A$4-COUNTIF(Calculation!$A$7:$A15,$A$7)+1,$A$4+COUNTIF(Calculation!$A$7:$A15,$A$7)-1)&gt;130,IF($A$4&gt;$B$4,$A$4-COUNTIF(Calculation!$A$7:$A15,$A$7)+1,$A$4+COUNTIF(Calculation!$A$7:$A15,$A$7)-1)&lt;0),"",IF($A$4&gt;$B$4,$A$4-COUNTIF(Calculation!$A$7:$A15,$A$7)+1,$A$4+COUNTIF(Calculation!$A$7:$A15,$A$7)-1)),"")</f>
        <v>42</v>
      </c>
      <c r="C15" s="9">
        <f t="shared" si="2"/>
        <v>-0.16</v>
      </c>
      <c r="D15" s="1"/>
      <c r="E15" s="10">
        <f t="shared" si="1"/>
        <v>-0.47270757595695145</v>
      </c>
      <c r="F15" s="10">
        <f t="shared" si="1"/>
        <v>-0.38121660819385916</v>
      </c>
      <c r="G15" s="10">
        <f t="shared" si="1"/>
        <v>-0.27385096292630906</v>
      </c>
      <c r="H15" s="1"/>
      <c r="I15" s="1"/>
      <c r="J15" s="1"/>
      <c r="K15" s="1"/>
    </row>
    <row r="16" spans="1:11" x14ac:dyDescent="0.25">
      <c r="A16" s="6">
        <f t="shared" si="0"/>
        <v>50</v>
      </c>
      <c r="B16" s="6">
        <f>IFERROR(IF(OR(IF($A$4&gt;$B$4,$A$4-COUNTIF(Calculation!$A$7:$A16,$A$7)+1,$A$4+COUNTIF(Calculation!$A$7:$A16,$A$7)-1)&gt;130,IF($A$4&gt;$B$4,$A$4-COUNTIF(Calculation!$A$7:$A16,$A$7)+1,$A$4+COUNTIF(Calculation!$A$7:$A16,$A$7)-1)&lt;0),"",IF($A$4&gt;$B$4,$A$4-COUNTIF(Calculation!$A$7:$A16,$A$7)+1,$A$4+COUNTIF(Calculation!$A$7:$A16,$A$7)-1)),"")</f>
        <v>41</v>
      </c>
      <c r="C16" s="9">
        <f t="shared" si="2"/>
        <v>-0.18</v>
      </c>
      <c r="D16" s="1"/>
      <c r="E16" s="10">
        <f t="shared" si="1"/>
        <v>-0.51324774404002826</v>
      </c>
      <c r="F16" s="10">
        <f t="shared" si="1"/>
        <v>-0.41725174762601036</v>
      </c>
      <c r="G16" s="10">
        <f t="shared" si="1"/>
        <v>-0.30232367392896897</v>
      </c>
      <c r="H16" s="1"/>
      <c r="I16" s="1"/>
      <c r="J16" s="1"/>
      <c r="K16" s="1"/>
    </row>
    <row r="17" spans="1:11" x14ac:dyDescent="0.25">
      <c r="A17" s="6">
        <f t="shared" si="0"/>
        <v>50</v>
      </c>
      <c r="B17" s="6">
        <f>IFERROR(IF(OR(IF($A$4&gt;$B$4,$A$4-COUNTIF(Calculation!$A$7:$A17,$A$7)+1,$A$4+COUNTIF(Calculation!$A$7:$A17,$A$7)-1)&gt;130,IF($A$4&gt;$B$4,$A$4-COUNTIF(Calculation!$A$7:$A17,$A$7)+1,$A$4+COUNTIF(Calculation!$A$7:$A17,$A$7)-1)&lt;0),"",IF($A$4&gt;$B$4,$A$4-COUNTIF(Calculation!$A$7:$A17,$A$7)+1,$A$4+COUNTIF(Calculation!$A$7:$A17,$A$7)-1)),"")</f>
        <v>40</v>
      </c>
      <c r="C17" s="9">
        <f t="shared" si="2"/>
        <v>-0.2</v>
      </c>
      <c r="D17" s="1"/>
      <c r="E17" s="10">
        <f t="shared" si="1"/>
        <v>-0.55067103588277844</v>
      </c>
      <c r="F17" s="10">
        <f t="shared" si="1"/>
        <v>-0.45118836390597361</v>
      </c>
      <c r="G17" s="10">
        <f t="shared" si="1"/>
        <v>-0.32967995396436067</v>
      </c>
      <c r="H17" s="1"/>
      <c r="I17" s="1"/>
      <c r="J17" s="1"/>
      <c r="K17" s="1"/>
    </row>
    <row r="18" spans="1:11" x14ac:dyDescent="0.25">
      <c r="A18" s="6">
        <f t="shared" si="0"/>
        <v>50</v>
      </c>
      <c r="B18" s="6">
        <f>IFERROR(IF(OR(IF($A$4&gt;$B$4,$A$4-COUNTIF(Calculation!$A$7:$A18,$A$7)+1,$A$4+COUNTIF(Calculation!$A$7:$A18,$A$7)-1)&gt;130,IF($A$4&gt;$B$4,$A$4-COUNTIF(Calculation!$A$7:$A18,$A$7)+1,$A$4+COUNTIF(Calculation!$A$7:$A18,$A$7)-1)&lt;0),"",IF($A$4&gt;$B$4,$A$4-COUNTIF(Calculation!$A$7:$A18,$A$7)+1,$A$4+COUNTIF(Calculation!$A$7:$A18,$A$7)-1)),"")</f>
        <v>39</v>
      </c>
      <c r="C18" s="9">
        <f t="shared" si="2"/>
        <v>-0.22</v>
      </c>
      <c r="D18" s="1"/>
      <c r="E18" s="10">
        <f t="shared" si="1"/>
        <v>-0.58521708831841868</v>
      </c>
      <c r="F18" s="10">
        <f t="shared" si="1"/>
        <v>-0.48314866550830071</v>
      </c>
      <c r="G18" s="10">
        <f t="shared" si="1"/>
        <v>-0.35596357891685859</v>
      </c>
      <c r="H18" s="1"/>
      <c r="I18" s="1"/>
      <c r="J18" s="1"/>
      <c r="K18" s="1"/>
    </row>
    <row r="19" spans="1:11" x14ac:dyDescent="0.25">
      <c r="A19" s="6">
        <f t="shared" si="0"/>
        <v>50</v>
      </c>
      <c r="B19" s="6">
        <f>IFERROR(IF(OR(IF($A$4&gt;$B$4,$A$4-COUNTIF(Calculation!$A$7:$A19,$A$7)+1,$A$4+COUNTIF(Calculation!$A$7:$A19,$A$7)-1)&gt;130,IF($A$4&gt;$B$4,$A$4-COUNTIF(Calculation!$A$7:$A19,$A$7)+1,$A$4+COUNTIF(Calculation!$A$7:$A19,$A$7)-1)&lt;0),"",IF($A$4&gt;$B$4,$A$4-COUNTIF(Calculation!$A$7:$A19,$A$7)+1,$A$4+COUNTIF(Calculation!$A$7:$A19,$A$7)-1)),"")</f>
        <v>38</v>
      </c>
      <c r="C19" s="9">
        <f t="shared" si="2"/>
        <v>-0.24</v>
      </c>
      <c r="D19" s="1"/>
      <c r="E19" s="10">
        <f t="shared" si="1"/>
        <v>-0.61710711402488794</v>
      </c>
      <c r="F19" s="10">
        <f t="shared" si="1"/>
        <v>-0.51324774404002826</v>
      </c>
      <c r="G19" s="10">
        <f t="shared" si="1"/>
        <v>-0.38121660819385916</v>
      </c>
      <c r="H19" s="1"/>
      <c r="I19" s="1"/>
      <c r="J19" s="1"/>
      <c r="K19" s="1"/>
    </row>
    <row r="20" spans="1:11" x14ac:dyDescent="0.25">
      <c r="A20" s="6">
        <f t="shared" si="0"/>
        <v>50</v>
      </c>
      <c r="B20" s="6">
        <f>IFERROR(IF(OR(IF($A$4&gt;$B$4,$A$4-COUNTIF(Calculation!$A$7:$A20,$A$7)+1,$A$4+COUNTIF(Calculation!$A$7:$A20,$A$7)-1)&gt;130,IF($A$4&gt;$B$4,$A$4-COUNTIF(Calculation!$A$7:$A20,$A$7)+1,$A$4+COUNTIF(Calculation!$A$7:$A20,$A$7)-1)&lt;0),"",IF($A$4&gt;$B$4,$A$4-COUNTIF(Calculation!$A$7:$A20,$A$7)+1,$A$4+COUNTIF(Calculation!$A$7:$A20,$A$7)-1)),"")</f>
        <v>37</v>
      </c>
      <c r="C20" s="9">
        <f t="shared" si="2"/>
        <v>-0.26</v>
      </c>
      <c r="D20" s="1"/>
      <c r="E20" s="10">
        <f t="shared" si="1"/>
        <v>-0.64654531804121984</v>
      </c>
      <c r="F20" s="10">
        <f t="shared" si="1"/>
        <v>-0.54159398869477648</v>
      </c>
      <c r="G20" s="10">
        <f t="shared" si="1"/>
        <v>-0.40547945202980562</v>
      </c>
      <c r="H20" s="1"/>
      <c r="I20" s="1"/>
      <c r="J20" s="1"/>
      <c r="K20" s="1"/>
    </row>
    <row r="21" spans="1:11" x14ac:dyDescent="0.25">
      <c r="A21" s="6">
        <f t="shared" si="0"/>
        <v>50</v>
      </c>
      <c r="B21" s="6">
        <f>IFERROR(IF(OR(IF($A$4&gt;$B$4,$A$4-COUNTIF(Calculation!$A$7:$A21,$A$7)+1,$A$4+COUNTIF(Calculation!$A$7:$A21,$A$7)-1)&gt;130,IF($A$4&gt;$B$4,$A$4-COUNTIF(Calculation!$A$7:$A21,$A$7)+1,$A$4+COUNTIF(Calculation!$A$7:$A21,$A$7)-1)&lt;0),"",IF($A$4&gt;$B$4,$A$4-COUNTIF(Calculation!$A$7:$A21,$A$7)+1,$A$4+COUNTIF(Calculation!$A$7:$A21,$A$7)-1)),"")</f>
        <v>36</v>
      </c>
      <c r="C21" s="9">
        <f t="shared" si="2"/>
        <v>-0.28000000000000003</v>
      </c>
      <c r="D21" s="1"/>
      <c r="E21" s="10">
        <f t="shared" si="1"/>
        <v>-0.67372020537696053</v>
      </c>
      <c r="F21" s="10">
        <f t="shared" si="1"/>
        <v>-0.56828947657092033</v>
      </c>
      <c r="G21" s="10">
        <f t="shared" si="1"/>
        <v>-0.42879093615118513</v>
      </c>
      <c r="H21" s="1"/>
      <c r="I21" s="1"/>
      <c r="J21" s="1"/>
      <c r="K21" s="1"/>
    </row>
    <row r="22" spans="1:11" x14ac:dyDescent="0.25">
      <c r="A22" s="6">
        <f t="shared" si="0"/>
        <v>50</v>
      </c>
      <c r="B22" s="6">
        <f>IFERROR(IF(OR(IF($A$4&gt;$B$4,$A$4-COUNTIF(Calculation!$A$7:$A22,$A$7)+1,$A$4+COUNTIF(Calculation!$A$7:$A22,$A$7)-1)&gt;130,IF($A$4&gt;$B$4,$A$4-COUNTIF(Calculation!$A$7:$A22,$A$7)+1,$A$4+COUNTIF(Calculation!$A$7:$A22,$A$7)-1)&lt;0),"",IF($A$4&gt;$B$4,$A$4-COUNTIF(Calculation!$A$7:$A22,$A$7)+1,$A$4+COUNTIF(Calculation!$A$7:$A22,$A$7)-1)),"")</f>
        <v>35</v>
      </c>
      <c r="C22" s="9">
        <f t="shared" si="2"/>
        <v>-0.3</v>
      </c>
      <c r="D22" s="1"/>
      <c r="E22" s="10">
        <f t="shared" si="1"/>
        <v>-0.69880578808779781</v>
      </c>
      <c r="F22" s="10">
        <f t="shared" si="1"/>
        <v>-0.59343034025940078</v>
      </c>
      <c r="G22" s="10">
        <f t="shared" si="1"/>
        <v>-0.45118836390597361</v>
      </c>
      <c r="H22" s="1"/>
      <c r="I22" s="1"/>
      <c r="J22" s="1"/>
      <c r="K22" s="1"/>
    </row>
    <row r="23" spans="1:11" x14ac:dyDescent="0.25">
      <c r="A23" s="6">
        <f t="shared" si="0"/>
        <v>50</v>
      </c>
      <c r="B23" s="6">
        <f>IFERROR(IF(OR(IF($A$4&gt;$B$4,$A$4-COUNTIF(Calculation!$A$7:$A23,$A$7)+1,$A$4+COUNTIF(Calculation!$A$7:$A23,$A$7)-1)&gt;130,IF($A$4&gt;$B$4,$A$4-COUNTIF(Calculation!$A$7:$A23,$A$7)+1,$A$4+COUNTIF(Calculation!$A$7:$A23,$A$7)-1)&lt;0),"",IF($A$4&gt;$B$4,$A$4-COUNTIF(Calculation!$A$7:$A23,$A$7)+1,$A$4+COUNTIF(Calculation!$A$7:$A23,$A$7)-1)),"")</f>
        <v>34</v>
      </c>
      <c r="C23" s="9">
        <f t="shared" si="2"/>
        <v>-0.32</v>
      </c>
      <c r="D23" s="1"/>
      <c r="E23" s="10">
        <f t="shared" si="1"/>
        <v>-0.72196269954680581</v>
      </c>
      <c r="F23" s="10">
        <f t="shared" si="1"/>
        <v>-0.61710711402488794</v>
      </c>
      <c r="G23" s="10">
        <f t="shared" si="1"/>
        <v>-0.47270757595695145</v>
      </c>
      <c r="H23" s="1"/>
      <c r="I23" s="1"/>
      <c r="J23" s="1"/>
      <c r="K23" s="1"/>
    </row>
    <row r="24" spans="1:11" x14ac:dyDescent="0.25">
      <c r="A24" s="6">
        <f t="shared" si="0"/>
        <v>50</v>
      </c>
      <c r="B24" s="6">
        <f>IFERROR(IF(OR(IF($A$4&gt;$B$4,$A$4-COUNTIF(Calculation!$A$7:$A24,$A$7)+1,$A$4+COUNTIF(Calculation!$A$7:$A24,$A$7)-1)&gt;130,IF($A$4&gt;$B$4,$A$4-COUNTIF(Calculation!$A$7:$A24,$A$7)+1,$A$4+COUNTIF(Calculation!$A$7:$A24,$A$7)-1)&lt;0),"",IF($A$4&gt;$B$4,$A$4-COUNTIF(Calculation!$A$7:$A24,$A$7)+1,$A$4+COUNTIF(Calculation!$A$7:$A24,$A$7)-1)),"")</f>
        <v>33</v>
      </c>
      <c r="C24" s="9">
        <f t="shared" si="2"/>
        <v>-0.34</v>
      </c>
      <c r="D24" s="1"/>
      <c r="E24" s="10">
        <f t="shared" si="1"/>
        <v>-0.74333922304644418</v>
      </c>
      <c r="F24" s="10">
        <f t="shared" si="1"/>
        <v>-0.63940505982692164</v>
      </c>
      <c r="G24" s="10">
        <f t="shared" si="1"/>
        <v>-0.49338300763441045</v>
      </c>
      <c r="H24" s="1"/>
      <c r="I24" s="1"/>
      <c r="J24" s="1"/>
      <c r="K24" s="1"/>
    </row>
    <row r="25" spans="1:11" x14ac:dyDescent="0.25">
      <c r="A25" s="6">
        <f t="shared" si="0"/>
        <v>50</v>
      </c>
      <c r="B25" s="6">
        <f>IFERROR(IF(OR(IF($A$4&gt;$B$4,$A$4-COUNTIF(Calculation!$A$7:$A25,$A$7)+1,$A$4+COUNTIF(Calculation!$A$7:$A25,$A$7)-1)&gt;130,IF($A$4&gt;$B$4,$A$4-COUNTIF(Calculation!$A$7:$A25,$A$7)+1,$A$4+COUNTIF(Calculation!$A$7:$A25,$A$7)-1)&lt;0),"",IF($A$4&gt;$B$4,$A$4-COUNTIF(Calculation!$A$7:$A25,$A$7)+1,$A$4+COUNTIF(Calculation!$A$7:$A25,$A$7)-1)),"")</f>
        <v>32</v>
      </c>
      <c r="C25" s="9">
        <f t="shared" si="2"/>
        <v>-0.36</v>
      </c>
      <c r="D25" s="1"/>
      <c r="E25" s="10">
        <f t="shared" si="1"/>
        <v>-0.76307224131787821</v>
      </c>
      <c r="F25" s="10">
        <f t="shared" si="1"/>
        <v>-0.66040447435506089</v>
      </c>
      <c r="G25" s="10">
        <f t="shared" si="1"/>
        <v>-0.51324774404002826</v>
      </c>
      <c r="H25" s="1"/>
      <c r="I25" s="1"/>
      <c r="J25" s="1"/>
      <c r="K25" s="1"/>
    </row>
    <row r="26" spans="1:11" x14ac:dyDescent="0.25">
      <c r="A26" s="6">
        <f t="shared" si="0"/>
        <v>50</v>
      </c>
      <c r="B26" s="6">
        <f>IFERROR(IF(OR(IF($A$4&gt;$B$4,$A$4-COUNTIF(Calculation!$A$7:$A26,$A$7)+1,$A$4+COUNTIF(Calculation!$A$7:$A26,$A$7)-1)&gt;130,IF($A$4&gt;$B$4,$A$4-COUNTIF(Calculation!$A$7:$A26,$A$7)+1,$A$4+COUNTIF(Calculation!$A$7:$A26,$A$7)-1)&lt;0),"",IF($A$4&gt;$B$4,$A$4-COUNTIF(Calculation!$A$7:$A26,$A$7)+1,$A$4+COUNTIF(Calculation!$A$7:$A26,$A$7)-1)),"")</f>
        <v>31</v>
      </c>
      <c r="C26" s="9">
        <f t="shared" si="2"/>
        <v>-0.38</v>
      </c>
      <c r="D26" s="1"/>
      <c r="E26" s="10">
        <f t="shared" si="1"/>
        <v>-0.78128811304778523</v>
      </c>
      <c r="F26" s="10">
        <f t="shared" si="1"/>
        <v>-0.68018097818369605</v>
      </c>
      <c r="G26" s="10">
        <f t="shared" si="1"/>
        <v>-0.53233357299009076</v>
      </c>
      <c r="H26" s="1"/>
      <c r="I26" s="1"/>
      <c r="J26" s="1"/>
      <c r="K26" s="1"/>
    </row>
    <row r="27" spans="1:11" x14ac:dyDescent="0.25">
      <c r="A27" s="6">
        <f t="shared" si="0"/>
        <v>50</v>
      </c>
      <c r="B27" s="6">
        <f>IFERROR(IF(OR(IF($A$4&gt;$B$4,$A$4-COUNTIF(Calculation!$A$7:$A27,$A$7)+1,$A$4+COUNTIF(Calculation!$A$7:$A27,$A$7)-1)&gt;130,IF($A$4&gt;$B$4,$A$4-COUNTIF(Calculation!$A$7:$A27,$A$7)+1,$A$4+COUNTIF(Calculation!$A$7:$A27,$A$7)-1)&lt;0),"",IF($A$4&gt;$B$4,$A$4-COUNTIF(Calculation!$A$7:$A27,$A$7)+1,$A$4+COUNTIF(Calculation!$A$7:$A27,$A$7)-1)),"")</f>
        <v>30</v>
      </c>
      <c r="C27" s="9">
        <f t="shared" si="2"/>
        <v>-0.4</v>
      </c>
      <c r="D27" s="1"/>
      <c r="E27" s="10">
        <f t="shared" ref="E27:G46" si="3">IFERROR(IF($J$9=$J$8,EXP(E$4*($B27-$A27)*1.609344)-1,EXP(E$4*($B27-$A27))-1),"")</f>
        <v>-0.79810348200534464</v>
      </c>
      <c r="F27" s="10">
        <f t="shared" si="3"/>
        <v>-0.69880578808779781</v>
      </c>
      <c r="G27" s="10">
        <f t="shared" si="3"/>
        <v>-0.55067103588277844</v>
      </c>
      <c r="H27" s="1"/>
      <c r="I27" s="1"/>
      <c r="J27" s="1"/>
      <c r="K27" s="1"/>
    </row>
    <row r="28" spans="1:11" x14ac:dyDescent="0.25">
      <c r="A28" s="6">
        <f t="shared" si="0"/>
        <v>50</v>
      </c>
      <c r="B28" s="6">
        <f>IFERROR(IF(OR(IF($A$4&gt;$B$4,$A$4-COUNTIF(Calculation!$A$7:$A28,$A$7)+1,$A$4+COUNTIF(Calculation!$A$7:$A28,$A$7)-1)&gt;130,IF($A$4&gt;$B$4,$A$4-COUNTIF(Calculation!$A$7:$A28,$A$7)+1,$A$4+COUNTIF(Calculation!$A$7:$A28,$A$7)-1)&lt;0),"",IF($A$4&gt;$B$4,$A$4-COUNTIF(Calculation!$A$7:$A28,$A$7)+1,$A$4+COUNTIF(Calculation!$A$7:$A28,$A$7)-1)),"")</f>
        <v>29</v>
      </c>
      <c r="C28" s="9">
        <f t="shared" si="2"/>
        <v>-0.42</v>
      </c>
      <c r="D28" s="1"/>
      <c r="E28" s="10">
        <f t="shared" si="3"/>
        <v>-0.81362602396059003</v>
      </c>
      <c r="F28" s="10">
        <f t="shared" si="3"/>
        <v>-0.71634597350022955</v>
      </c>
      <c r="G28" s="10">
        <f t="shared" si="3"/>
        <v>-0.56828947657092033</v>
      </c>
      <c r="H28" s="1"/>
      <c r="I28" s="1"/>
      <c r="J28" s="1"/>
      <c r="K28" s="1"/>
    </row>
    <row r="29" spans="1:11" x14ac:dyDescent="0.25">
      <c r="A29" s="6">
        <f t="shared" si="0"/>
        <v>50</v>
      </c>
      <c r="B29" s="6">
        <f>IFERROR(IF(OR(IF($A$4&gt;$B$4,$A$4-COUNTIF(Calculation!$A$7:$A29,$A$7)+1,$A$4+COUNTIF(Calculation!$A$7:$A29,$A$7)-1)&gt;130,IF($A$4&gt;$B$4,$A$4-COUNTIF(Calculation!$A$7:$A29,$A$7)+1,$A$4+COUNTIF(Calculation!$A$7:$A29,$A$7)-1)&lt;0),"",IF($A$4&gt;$B$4,$A$4-COUNTIF(Calculation!$A$7:$A29,$A$7)+1,$A$4+COUNTIF(Calculation!$A$7:$A29,$A$7)-1)),"")</f>
        <v>28</v>
      </c>
      <c r="C29" s="9">
        <f t="shared" si="2"/>
        <v>-0.44</v>
      </c>
      <c r="D29" s="1"/>
      <c r="E29" s="10">
        <f t="shared" si="3"/>
        <v>-0.82795513617694949</v>
      </c>
      <c r="F29" s="10">
        <f t="shared" si="3"/>
        <v>-0.73286469803414955</v>
      </c>
      <c r="G29" s="10">
        <f t="shared" si="3"/>
        <v>-0.58521708831841868</v>
      </c>
      <c r="H29" s="1"/>
      <c r="I29" s="1"/>
      <c r="J29" s="1"/>
      <c r="K29" s="1"/>
    </row>
    <row r="30" spans="1:11" x14ac:dyDescent="0.25">
      <c r="A30" s="6">
        <f t="shared" si="0"/>
        <v>50</v>
      </c>
      <c r="B30" s="6">
        <f>IFERROR(IF(OR(IF($A$4&gt;$B$4,$A$4-COUNTIF(Calculation!$A$7:$A30,$A$7)+1,$A$4+COUNTIF(Calculation!$A$7:$A30,$A$7)-1)&gt;130,IF($A$4&gt;$B$4,$A$4-COUNTIF(Calculation!$A$7:$A30,$A$7)+1,$A$4+COUNTIF(Calculation!$A$7:$A30,$A$7)-1)&lt;0),"",IF($A$4&gt;$B$4,$A$4-COUNTIF(Calculation!$A$7:$A30,$A$7)+1,$A$4+COUNTIF(Calculation!$A$7:$A30,$A$7)-1)),"")</f>
        <v>27</v>
      </c>
      <c r="C30" s="9">
        <f t="shared" si="2"/>
        <v>-0.46</v>
      </c>
      <c r="D30" s="1"/>
      <c r="E30" s="10">
        <f t="shared" si="3"/>
        <v>-0.84118257389307938</v>
      </c>
      <c r="F30" s="10">
        <f t="shared" si="3"/>
        <v>-0.74842144694024348</v>
      </c>
      <c r="G30" s="10">
        <f t="shared" si="3"/>
        <v>-0.60148095891548592</v>
      </c>
      <c r="H30" s="1"/>
      <c r="I30" s="1"/>
      <c r="J30" s="1"/>
      <c r="K30" s="1"/>
    </row>
    <row r="31" spans="1:11" x14ac:dyDescent="0.25">
      <c r="A31" s="6">
        <f t="shared" si="0"/>
        <v>50</v>
      </c>
      <c r="B31" s="6">
        <f>IFERROR(IF(OR(IF($A$4&gt;$B$4,$A$4-COUNTIF(Calculation!$A$7:$A31,$A$7)+1,$A$4+COUNTIF(Calculation!$A$7:$A31,$A$7)-1)&gt;130,IF($A$4&gt;$B$4,$A$4-COUNTIF(Calculation!$A$7:$A31,$A$7)+1,$A$4+COUNTIF(Calculation!$A$7:$A31,$A$7)-1)&lt;0),"",IF($A$4&gt;$B$4,$A$4-COUNTIF(Calculation!$A$7:$A31,$A$7)+1,$A$4+COUNTIF(Calculation!$A$7:$A31,$A$7)-1)),"")</f>
        <v>26</v>
      </c>
      <c r="C31" s="9">
        <f t="shared" si="2"/>
        <v>-0.48</v>
      </c>
      <c r="D31" s="1"/>
      <c r="E31" s="10">
        <f t="shared" si="3"/>
        <v>-0.85339303786964982</v>
      </c>
      <c r="F31" s="10">
        <f t="shared" si="3"/>
        <v>-0.76307224131787821</v>
      </c>
      <c r="G31" s="10">
        <f t="shared" si="3"/>
        <v>-0.61710711402488794</v>
      </c>
      <c r="H31" s="1"/>
      <c r="I31" s="1"/>
      <c r="J31" s="1"/>
      <c r="K31" s="1"/>
    </row>
    <row r="32" spans="1:11" x14ac:dyDescent="0.25">
      <c r="A32" s="6">
        <f t="shared" si="0"/>
        <v>50</v>
      </c>
      <c r="B32" s="6">
        <f>IFERROR(IF(OR(IF($A$4&gt;$B$4,$A$4-COUNTIF(Calculation!$A$7:$A32,$A$7)+1,$A$4+COUNTIF(Calculation!$A$7:$A32,$A$7)-1)&gt;130,IF($A$4&gt;$B$4,$A$4-COUNTIF(Calculation!$A$7:$A32,$A$7)+1,$A$4+COUNTIF(Calculation!$A$7:$A32,$A$7)-1)&lt;0),"",IF($A$4&gt;$B$4,$A$4-COUNTIF(Calculation!$A$7:$A32,$A$7)+1,$A$4+COUNTIF(Calculation!$A$7:$A32,$A$7)-1)),"")</f>
        <v>25</v>
      </c>
      <c r="C32" s="9">
        <f t="shared" si="2"/>
        <v>-0.5</v>
      </c>
      <c r="D32" s="1"/>
      <c r="E32" s="10">
        <f t="shared" si="3"/>
        <v>-0.8646647167633873</v>
      </c>
      <c r="F32" s="10">
        <f t="shared" si="3"/>
        <v>-0.77686983985157021</v>
      </c>
      <c r="G32" s="10">
        <f t="shared" si="3"/>
        <v>-0.63212055882855767</v>
      </c>
      <c r="H32" s="1"/>
      <c r="I32" s="1"/>
      <c r="J32" s="1"/>
      <c r="K32" s="1"/>
    </row>
    <row r="33" spans="1:11" x14ac:dyDescent="0.25">
      <c r="A33" s="6">
        <f t="shared" si="0"/>
        <v>50</v>
      </c>
      <c r="B33" s="6">
        <f>IFERROR(IF(OR(IF($A$4&gt;$B$4,$A$4-COUNTIF(Calculation!$A$7:$A33,$A$7)+1,$A$4+COUNTIF(Calculation!$A$7:$A33,$A$7)-1)&gt;130,IF($A$4&gt;$B$4,$A$4-COUNTIF(Calculation!$A$7:$A33,$A$7)+1,$A$4+COUNTIF(Calculation!$A$7:$A33,$A$7)-1)&lt;0),"",IF($A$4&gt;$B$4,$A$4-COUNTIF(Calculation!$A$7:$A33,$A$7)+1,$A$4+COUNTIF(Calculation!$A$7:$A33,$A$7)-1)),"")</f>
        <v>24</v>
      </c>
      <c r="C33" s="9">
        <f t="shared" si="2"/>
        <v>-0.52</v>
      </c>
      <c r="D33" s="1"/>
      <c r="E33" s="10">
        <f t="shared" si="3"/>
        <v>-0.87506978780141753</v>
      </c>
      <c r="F33" s="10">
        <f t="shared" si="3"/>
        <v>-0.78986392879923528</v>
      </c>
      <c r="G33" s="10">
        <f t="shared" si="3"/>
        <v>-0.64654531804121984</v>
      </c>
      <c r="H33" s="1"/>
      <c r="I33" s="1"/>
      <c r="J33" s="1"/>
      <c r="K33" s="1"/>
    </row>
    <row r="34" spans="1:11" x14ac:dyDescent="0.25">
      <c r="A34" s="6">
        <f t="shared" si="0"/>
        <v>50</v>
      </c>
      <c r="B34" s="6">
        <f>IFERROR(IF(OR(IF($A$4&gt;$B$4,$A$4-COUNTIF(Calculation!$A$7:$A34,$A$7)+1,$A$4+COUNTIF(Calculation!$A$7:$A34,$A$7)-1)&gt;130,IF($A$4&gt;$B$4,$A$4-COUNTIF(Calculation!$A$7:$A34,$A$7)+1,$A$4+COUNTIF(Calculation!$A$7:$A34,$A$7)-1)&lt;0),"",IF($A$4&gt;$B$4,$A$4-COUNTIF(Calculation!$A$7:$A34,$A$7)+1,$A$4+COUNTIF(Calculation!$A$7:$A34,$A$7)-1)),"")</f>
        <v>23</v>
      </c>
      <c r="C34" s="9">
        <f t="shared" si="2"/>
        <v>-0.54</v>
      </c>
      <c r="D34" s="1"/>
      <c r="E34" s="10">
        <f t="shared" si="3"/>
        <v>-0.88467487896193753</v>
      </c>
      <c r="F34" s="10">
        <f t="shared" si="3"/>
        <v>-0.80210130091638532</v>
      </c>
      <c r="G34" s="10">
        <f t="shared" si="3"/>
        <v>-0.66040447435506089</v>
      </c>
      <c r="H34" s="1"/>
      <c r="I34" s="1"/>
      <c r="J34" s="1"/>
      <c r="K34" s="1"/>
    </row>
    <row r="35" spans="1:11" x14ac:dyDescent="0.25">
      <c r="A35" s="6">
        <f t="shared" si="0"/>
        <v>50</v>
      </c>
      <c r="B35" s="6">
        <f>IFERROR(IF(OR(IF($A$4&gt;$B$4,$A$4-COUNTIF(Calculation!$A$7:$A35,$A$7)+1,$A$4+COUNTIF(Calculation!$A$7:$A35,$A$7)-1)&gt;130,IF($A$4&gt;$B$4,$A$4-COUNTIF(Calculation!$A$7:$A35,$A$7)+1,$A$4+COUNTIF(Calculation!$A$7:$A35,$A$7)-1)&lt;0),"",IF($A$4&gt;$B$4,$A$4-COUNTIF(Calculation!$A$7:$A35,$A$7)+1,$A$4+COUNTIF(Calculation!$A$7:$A35,$A$7)-1)),"")</f>
        <v>22</v>
      </c>
      <c r="C35" s="9">
        <f t="shared" si="2"/>
        <v>-0.56000000000000005</v>
      </c>
      <c r="D35" s="1"/>
      <c r="E35" s="10">
        <f t="shared" si="3"/>
        <v>-0.89354149562074725</v>
      </c>
      <c r="F35" s="10">
        <f t="shared" si="3"/>
        <v>-0.81362602396059003</v>
      </c>
      <c r="G35" s="10">
        <f t="shared" si="3"/>
        <v>-0.67372020537696053</v>
      </c>
      <c r="H35" s="1"/>
      <c r="I35" s="1"/>
      <c r="J35" s="1"/>
      <c r="K35" s="1"/>
    </row>
    <row r="36" spans="1:11" x14ac:dyDescent="0.25">
      <c r="A36" s="6">
        <f t="shared" si="0"/>
        <v>50</v>
      </c>
      <c r="B36" s="6">
        <f>IFERROR(IF(OR(IF($A$4&gt;$B$4,$A$4-COUNTIF(Calculation!$A$7:$A36,$A$7)+1,$A$4+COUNTIF(Calculation!$A$7:$A36,$A$7)-1)&gt;130,IF($A$4&gt;$B$4,$A$4-COUNTIF(Calculation!$A$7:$A36,$A$7)+1,$A$4+COUNTIF(Calculation!$A$7:$A36,$A$7)-1)&lt;0),"",IF($A$4&gt;$B$4,$A$4-COUNTIF(Calculation!$A$7:$A36,$A$7)+1,$A$4+COUNTIF(Calculation!$A$7:$A36,$A$7)-1)),"")</f>
        <v>21</v>
      </c>
      <c r="C36" s="9">
        <f t="shared" si="2"/>
        <v>-0.57999999999999996</v>
      </c>
      <c r="D36" s="1"/>
      <c r="E36" s="10">
        <f t="shared" si="3"/>
        <v>-0.9017264143956385</v>
      </c>
      <c r="F36" s="10">
        <f t="shared" si="3"/>
        <v>-0.82447959938300319</v>
      </c>
      <c r="G36" s="10">
        <f t="shared" si="3"/>
        <v>-0.68651381911739473</v>
      </c>
      <c r="H36" s="1"/>
      <c r="I36" s="1"/>
      <c r="J36" s="1"/>
      <c r="K36" s="1"/>
    </row>
    <row r="37" spans="1:11" x14ac:dyDescent="0.25">
      <c r="A37" s="6">
        <f t="shared" si="0"/>
        <v>50</v>
      </c>
      <c r="B37" s="6">
        <f>IFERROR(IF(OR(IF($A$4&gt;$B$4,$A$4-COUNTIF(Calculation!$A$7:$A37,$A$7)+1,$A$4+COUNTIF(Calculation!$A$7:$A37,$A$7)-1)&gt;130,IF($A$4&gt;$B$4,$A$4-COUNTIF(Calculation!$A$7:$A37,$A$7)+1,$A$4+COUNTIF(Calculation!$A$7:$A37,$A$7)-1)&lt;0),"",IF($A$4&gt;$B$4,$A$4-COUNTIF(Calculation!$A$7:$A37,$A$7)+1,$A$4+COUNTIF(Calculation!$A$7:$A37,$A$7)-1)),"")</f>
        <v>20</v>
      </c>
      <c r="C37" s="9">
        <f t="shared" si="2"/>
        <v>-0.6</v>
      </c>
      <c r="D37" s="1"/>
      <c r="E37" s="10">
        <f t="shared" si="3"/>
        <v>-0.90928204671058754</v>
      </c>
      <c r="F37" s="10">
        <f t="shared" si="3"/>
        <v>-0.83470111177841344</v>
      </c>
      <c r="G37" s="10">
        <f t="shared" si="3"/>
        <v>-0.69880578808779781</v>
      </c>
      <c r="H37" s="1"/>
      <c r="I37" s="1"/>
      <c r="J37" s="1"/>
      <c r="K37" s="1"/>
    </row>
    <row r="38" spans="1:11" x14ac:dyDescent="0.25">
      <c r="A38" s="6">
        <f t="shared" si="0"/>
        <v>50</v>
      </c>
      <c r="B38" s="6">
        <f>IFERROR(IF(OR(IF($A$4&gt;$B$4,$A$4-COUNTIF(Calculation!$A$7:$A38,$A$7)+1,$A$4+COUNTIF(Calculation!$A$7:$A38,$A$7)-1)&gt;130,IF($A$4&gt;$B$4,$A$4-COUNTIF(Calculation!$A$7:$A38,$A$7)+1,$A$4+COUNTIF(Calculation!$A$7:$A38,$A$7)-1)&lt;0),"",IF($A$4&gt;$B$4,$A$4-COUNTIF(Calculation!$A$7:$A38,$A$7)+1,$A$4+COUNTIF(Calculation!$A$7:$A38,$A$7)-1)),"")</f>
        <v>19</v>
      </c>
      <c r="C38" s="9">
        <f t="shared" si="2"/>
        <v>-0.62</v>
      </c>
      <c r="D38" s="1"/>
      <c r="E38" s="10">
        <f t="shared" si="3"/>
        <v>-0.91625677440780406</v>
      </c>
      <c r="F38" s="10">
        <f t="shared" si="3"/>
        <v>-0.84432736963200261</v>
      </c>
      <c r="G38" s="10">
        <f t="shared" si="3"/>
        <v>-0.71061578206094933</v>
      </c>
      <c r="H38" s="1"/>
      <c r="I38" s="1"/>
      <c r="J38" s="1"/>
      <c r="K38" s="1"/>
    </row>
    <row r="39" spans="1:11" x14ac:dyDescent="0.25">
      <c r="A39" s="6">
        <f t="shared" ref="A39:A70" si="4">$A$4</f>
        <v>50</v>
      </c>
      <c r="B39" s="6">
        <f>IFERROR(IF(OR(IF($A$4&gt;$B$4,$A$4-COUNTIF(Calculation!$A$7:$A39,$A$7)+1,$A$4+COUNTIF(Calculation!$A$7:$A39,$A$7)-1)&gt;130,IF($A$4&gt;$B$4,$A$4-COUNTIF(Calculation!$A$7:$A39,$A$7)+1,$A$4+COUNTIF(Calculation!$A$7:$A39,$A$7)-1)&lt;0),"",IF($A$4&gt;$B$4,$A$4-COUNTIF(Calculation!$A$7:$A39,$A$7)+1,$A$4+COUNTIF(Calculation!$A$7:$A39,$A$7)-1)),"")</f>
        <v>18</v>
      </c>
      <c r="C39" s="9">
        <f t="shared" si="2"/>
        <v>-0.64</v>
      </c>
      <c r="D39" s="1"/>
      <c r="E39" s="10">
        <f t="shared" si="3"/>
        <v>-0.92269525955670029</v>
      </c>
      <c r="F39" s="10">
        <f t="shared" si="3"/>
        <v>-0.85339303786964982</v>
      </c>
      <c r="G39" s="10">
        <f t="shared" si="3"/>
        <v>-0.72196269954680581</v>
      </c>
      <c r="H39" s="1"/>
      <c r="I39" s="1"/>
      <c r="J39" s="1"/>
      <c r="K39" s="1"/>
    </row>
    <row r="40" spans="1:11" x14ac:dyDescent="0.25">
      <c r="A40" s="6">
        <f t="shared" si="4"/>
        <v>50</v>
      </c>
      <c r="B40" s="6">
        <f>IFERROR(IF(OR(IF($A$4&gt;$B$4,$A$4-COUNTIF(Calculation!$A$7:$A40,$A$7)+1,$A$4+COUNTIF(Calculation!$A$7:$A40,$A$7)-1)&gt;130,IF($A$4&gt;$B$4,$A$4-COUNTIF(Calculation!$A$7:$A40,$A$7)+1,$A$4+COUNTIF(Calculation!$A$7:$A40,$A$7)-1)&lt;0),"",IF($A$4&gt;$B$4,$A$4-COUNTIF(Calculation!$A$7:$A40,$A$7)+1,$A$4+COUNTIF(Calculation!$A$7:$A40,$A$7)-1)),"")</f>
        <v>17</v>
      </c>
      <c r="C40" s="9">
        <f t="shared" si="2"/>
        <v>-0.66</v>
      </c>
      <c r="D40" s="1"/>
      <c r="E40" s="10">
        <f t="shared" si="3"/>
        <v>-0.92863873044361389</v>
      </c>
      <c r="F40" s="10">
        <f t="shared" si="3"/>
        <v>-0.86193076268910718</v>
      </c>
      <c r="G40" s="10">
        <f t="shared" si="3"/>
        <v>-0.73286469803414966</v>
      </c>
      <c r="H40" s="1"/>
      <c r="I40" s="1"/>
      <c r="J40" s="1"/>
      <c r="K40" s="1"/>
    </row>
    <row r="41" spans="1:11" x14ac:dyDescent="0.25">
      <c r="A41" s="6">
        <f t="shared" si="4"/>
        <v>50</v>
      </c>
      <c r="B41" s="6">
        <f>IFERROR(IF(OR(IF($A$4&gt;$B$4,$A$4-COUNTIF(Calculation!$A$7:$A41,$A$7)+1,$A$4+COUNTIF(Calculation!$A$7:$A41,$A$7)-1)&gt;130,IF($A$4&gt;$B$4,$A$4-COUNTIF(Calculation!$A$7:$A41,$A$7)+1,$A$4+COUNTIF(Calculation!$A$7:$A41,$A$7)-1)&lt;0),"",IF($A$4&gt;$B$4,$A$4-COUNTIF(Calculation!$A$7:$A41,$A$7)+1,$A$4+COUNTIF(Calculation!$A$7:$A41,$A$7)-1)),"")</f>
        <v>16</v>
      </c>
      <c r="C41" s="9">
        <f t="shared" si="2"/>
        <v>-0.68</v>
      </c>
      <c r="D41" s="1"/>
      <c r="E41" s="10">
        <f t="shared" si="3"/>
        <v>-0.93412524557359711</v>
      </c>
      <c r="F41" s="10">
        <f t="shared" si="3"/>
        <v>-0.86997128912157407</v>
      </c>
      <c r="G41" s="10">
        <f t="shared" si="3"/>
        <v>-0.74333922304644418</v>
      </c>
      <c r="H41" s="1"/>
      <c r="I41" s="1"/>
      <c r="J41" s="1"/>
      <c r="K41" s="1"/>
    </row>
    <row r="42" spans="1:11" x14ac:dyDescent="0.25">
      <c r="A42" s="6">
        <f t="shared" si="4"/>
        <v>50</v>
      </c>
      <c r="B42" s="6">
        <f>IFERROR(IF(OR(IF($A$4&gt;$B$4,$A$4-COUNTIF(Calculation!$A$7:$A42,$A$7)+1,$A$4+COUNTIF(Calculation!$A$7:$A42,$A$7)-1)&gt;130,IF($A$4&gt;$B$4,$A$4-COUNTIF(Calculation!$A$7:$A42,$A$7)+1,$A$4+COUNTIF(Calculation!$A$7:$A42,$A$7)-1)&lt;0),"",IF($A$4&gt;$B$4,$A$4-COUNTIF(Calculation!$A$7:$A42,$A$7)+1,$A$4+COUNTIF(Calculation!$A$7:$A42,$A$7)-1)),"")</f>
        <v>15</v>
      </c>
      <c r="C42" s="9">
        <f t="shared" si="2"/>
        <v>-0.7</v>
      </c>
      <c r="D42" s="1"/>
      <c r="E42" s="10">
        <f t="shared" si="3"/>
        <v>-0.93918993737478207</v>
      </c>
      <c r="F42" s="10">
        <f t="shared" si="3"/>
        <v>-0.87754357174701814</v>
      </c>
      <c r="G42" s="10">
        <f t="shared" si="3"/>
        <v>-0.75340303605839354</v>
      </c>
      <c r="H42" s="1"/>
      <c r="I42" s="1"/>
      <c r="J42" s="1"/>
      <c r="K42" s="1"/>
    </row>
    <row r="43" spans="1:11" x14ac:dyDescent="0.25">
      <c r="A43" s="6">
        <f t="shared" si="4"/>
        <v>50</v>
      </c>
      <c r="B43" s="6">
        <f>IFERROR(IF(OR(IF($A$4&gt;$B$4,$A$4-COUNTIF(Calculation!$A$7:$A43,$A$7)+1,$A$4+COUNTIF(Calculation!$A$7:$A43,$A$7)-1)&gt;130,IF($A$4&gt;$B$4,$A$4-COUNTIF(Calculation!$A$7:$A43,$A$7)+1,$A$4+COUNTIF(Calculation!$A$7:$A43,$A$7)-1)&lt;0),"",IF($A$4&gt;$B$4,$A$4-COUNTIF(Calculation!$A$7:$A43,$A$7)+1,$A$4+COUNTIF(Calculation!$A$7:$A43,$A$7)-1)),"")</f>
        <v>14</v>
      </c>
      <c r="C43" s="9">
        <f t="shared" si="2"/>
        <v>-0.72</v>
      </c>
      <c r="D43" s="1"/>
      <c r="E43" s="10">
        <f t="shared" si="3"/>
        <v>-0.94386523716586623</v>
      </c>
      <c r="F43" s="10">
        <f t="shared" si="3"/>
        <v>-0.88467487896193753</v>
      </c>
      <c r="G43" s="10">
        <f t="shared" si="3"/>
        <v>-0.76307224131787821</v>
      </c>
      <c r="H43" s="1"/>
      <c r="I43" s="1"/>
      <c r="J43" s="1"/>
      <c r="K43" s="1"/>
    </row>
    <row r="44" spans="1:11" x14ac:dyDescent="0.25">
      <c r="A44" s="6">
        <f t="shared" si="4"/>
        <v>50</v>
      </c>
      <c r="B44" s="6">
        <f>IFERROR(IF(OR(IF($A$4&gt;$B$4,$A$4-COUNTIF(Calculation!$A$7:$A44,$A$7)+1,$A$4+COUNTIF(Calculation!$A$7:$A44,$A$7)-1)&gt;130,IF($A$4&gt;$B$4,$A$4-COUNTIF(Calculation!$A$7:$A44,$A$7)+1,$A$4+COUNTIF(Calculation!$A$7:$A44,$A$7)-1)&lt;0),"",IF($A$4&gt;$B$4,$A$4-COUNTIF(Calculation!$A$7:$A44,$A$7)+1,$A$4+COUNTIF(Calculation!$A$7:$A44,$A$7)-1)),"")</f>
        <v>13</v>
      </c>
      <c r="C44" s="9">
        <f t="shared" si="2"/>
        <v>-0.74</v>
      </c>
      <c r="D44" s="1"/>
      <c r="E44" s="10">
        <f t="shared" si="3"/>
        <v>-0.9481810828272742</v>
      </c>
      <c r="F44" s="10">
        <f t="shared" si="3"/>
        <v>-0.891390891175042</v>
      </c>
      <c r="G44" s="10">
        <f t="shared" si="3"/>
        <v>-0.77236231161618729</v>
      </c>
      <c r="H44" s="1"/>
      <c r="I44" s="1"/>
      <c r="J44" s="1"/>
      <c r="K44" s="1"/>
    </row>
    <row r="45" spans="1:11" x14ac:dyDescent="0.25">
      <c r="A45" s="6">
        <f t="shared" si="4"/>
        <v>50</v>
      </c>
      <c r="B45" s="6">
        <f>IFERROR(IF(OR(IF($A$4&gt;$B$4,$A$4-COUNTIF(Calculation!$A$7:$A45,$A$7)+1,$A$4+COUNTIF(Calculation!$A$7:$A45,$A$7)-1)&gt;130,IF($A$4&gt;$B$4,$A$4-COUNTIF(Calculation!$A$7:$A45,$A$7)+1,$A$4+COUNTIF(Calculation!$A$7:$A45,$A$7)-1)&lt;0),"",IF($A$4&gt;$B$4,$A$4-COUNTIF(Calculation!$A$7:$A45,$A$7)+1,$A$4+COUNTIF(Calculation!$A$7:$A45,$A$7)-1)),"")</f>
        <v>12</v>
      </c>
      <c r="C45" s="9">
        <f t="shared" si="2"/>
        <v>-0.76</v>
      </c>
      <c r="D45" s="1"/>
      <c r="E45" s="10">
        <f t="shared" si="3"/>
        <v>-0.95216511050580166</v>
      </c>
      <c r="F45" s="10">
        <f t="shared" si="3"/>
        <v>-0.89771579328446249</v>
      </c>
      <c r="G45" s="10">
        <f t="shared" si="3"/>
        <v>-0.78128811304778523</v>
      </c>
      <c r="H45" s="1"/>
      <c r="I45" s="1"/>
      <c r="J45" s="1"/>
      <c r="K45" s="1"/>
    </row>
    <row r="46" spans="1:11" x14ac:dyDescent="0.25">
      <c r="A46" s="6">
        <f t="shared" si="4"/>
        <v>50</v>
      </c>
      <c r="B46" s="6">
        <f>IFERROR(IF(OR(IF($A$4&gt;$B$4,$A$4-COUNTIF(Calculation!$A$7:$A46,$A$7)+1,$A$4+COUNTIF(Calculation!$A$7:$A46,$A$7)-1)&gt;130,IF($A$4&gt;$B$4,$A$4-COUNTIF(Calculation!$A$7:$A46,$A$7)+1,$A$4+COUNTIF(Calculation!$A$7:$A46,$A$7)-1)&lt;0),"",IF($A$4&gt;$B$4,$A$4-COUNTIF(Calculation!$A$7:$A46,$A$7)+1,$A$4+COUNTIF(Calculation!$A$7:$A46,$A$7)-1)),"")</f>
        <v>11</v>
      </c>
      <c r="C46" s="9">
        <f t="shared" si="2"/>
        <v>-0.78</v>
      </c>
      <c r="D46" s="1"/>
      <c r="E46" s="10">
        <f t="shared" si="3"/>
        <v>-0.95584283158030714</v>
      </c>
      <c r="F46" s="10">
        <f t="shared" si="3"/>
        <v>-0.90367236176950694</v>
      </c>
      <c r="G46" s="10">
        <f t="shared" si="3"/>
        <v>-0.78986392879923528</v>
      </c>
      <c r="H46" s="1"/>
      <c r="I46" s="1"/>
      <c r="J46" s="1"/>
      <c r="K46" s="1"/>
    </row>
    <row r="47" spans="1:11" x14ac:dyDescent="0.25">
      <c r="A47" s="6">
        <f t="shared" si="4"/>
        <v>50</v>
      </c>
      <c r="B47" s="6">
        <f>IFERROR(IF(OR(IF($A$4&gt;$B$4,$A$4-COUNTIF(Calculation!$A$7:$A47,$A$7)+1,$A$4+COUNTIF(Calculation!$A$7:$A47,$A$7)-1)&gt;130,IF($A$4&gt;$B$4,$A$4-COUNTIF(Calculation!$A$7:$A47,$A$7)+1,$A$4+COUNTIF(Calculation!$A$7:$A47,$A$7)-1)&lt;0),"",IF($A$4&gt;$B$4,$A$4-COUNTIF(Calculation!$A$7:$A47,$A$7)+1,$A$4+COUNTIF(Calculation!$A$7:$A47,$A$7)-1)),"")</f>
        <v>10</v>
      </c>
      <c r="C47" s="9">
        <f t="shared" si="2"/>
        <v>-0.8</v>
      </c>
      <c r="D47" s="1"/>
      <c r="E47" s="10">
        <f t="shared" ref="E47:G66" si="5">IFERROR(IF($J$9=$J$8,EXP(E$4*($B47-$A47)*1.609344)-1,EXP(E$4*($B47-$A47))-1),"")</f>
        <v>-0.95923779602163384</v>
      </c>
      <c r="F47" s="10">
        <f t="shared" si="5"/>
        <v>-0.90928204671058754</v>
      </c>
      <c r="G47" s="10">
        <f t="shared" si="5"/>
        <v>-0.79810348200534464</v>
      </c>
      <c r="H47" s="1"/>
      <c r="I47" s="1"/>
      <c r="J47" s="1"/>
      <c r="K47" s="1"/>
    </row>
    <row r="48" spans="1:11" x14ac:dyDescent="0.25">
      <c r="A48" s="6">
        <f t="shared" si="4"/>
        <v>50</v>
      </c>
      <c r="B48" s="6">
        <f>IFERROR(IF(OR(IF($A$4&gt;$B$4,$A$4-COUNTIF(Calculation!$A$7:$A48,$A$7)+1,$A$4+COUNTIF(Calculation!$A$7:$A48,$A$7)-1)&gt;130,IF($A$4&gt;$B$4,$A$4-COUNTIF(Calculation!$A$7:$A48,$A$7)+1,$A$4+COUNTIF(Calculation!$A$7:$A48,$A$7)-1)&lt;0),"",IF($A$4&gt;$B$4,$A$4-COUNTIF(Calculation!$A$7:$A48,$A$7)+1,$A$4+COUNTIF(Calculation!$A$7:$A48,$A$7)-1)),"")</f>
        <v>9</v>
      </c>
      <c r="C48" s="9">
        <f t="shared" si="2"/>
        <v>-0.82</v>
      </c>
      <c r="D48" s="1"/>
      <c r="E48" s="10">
        <f t="shared" si="5"/>
        <v>-0.96237174319282381</v>
      </c>
      <c r="F48" s="10">
        <f t="shared" si="5"/>
        <v>-0.91456504903267877</v>
      </c>
      <c r="G48" s="10">
        <f t="shared" si="5"/>
        <v>-0.80601995770910806</v>
      </c>
      <c r="H48" s="1"/>
      <c r="I48" s="1"/>
      <c r="J48" s="1"/>
      <c r="K48" s="1"/>
    </row>
    <row r="49" spans="1:11" x14ac:dyDescent="0.25">
      <c r="A49" s="6">
        <f t="shared" si="4"/>
        <v>50</v>
      </c>
      <c r="B49" s="6">
        <f>IFERROR(IF(OR(IF($A$4&gt;$B$4,$A$4-COUNTIF(Calculation!$A$7:$A49,$A$7)+1,$A$4+COUNTIF(Calculation!$A$7:$A49,$A$7)-1)&gt;130,IF($A$4&gt;$B$4,$A$4-COUNTIF(Calculation!$A$7:$A49,$A$7)+1,$A$4+COUNTIF(Calculation!$A$7:$A49,$A$7)-1)&lt;0),"",IF($A$4&gt;$B$4,$A$4-COUNTIF(Calculation!$A$7:$A49,$A$7)+1,$A$4+COUNTIF(Calculation!$A$7:$A49,$A$7)-1)),"")</f>
        <v>8</v>
      </c>
      <c r="C49" s="9">
        <f t="shared" si="2"/>
        <v>-0.84</v>
      </c>
      <c r="D49" s="1"/>
      <c r="E49" s="10">
        <f t="shared" si="5"/>
        <v>-0.96526474105526139</v>
      </c>
      <c r="F49" s="10">
        <f t="shared" si="5"/>
        <v>-0.91954039325046755</v>
      </c>
      <c r="G49" s="10">
        <f t="shared" si="5"/>
        <v>-0.81362602396059003</v>
      </c>
      <c r="H49" s="1"/>
      <c r="I49" s="1"/>
      <c r="J49" s="1"/>
      <c r="K49" s="1"/>
    </row>
    <row r="50" spans="1:11" x14ac:dyDescent="0.25">
      <c r="A50" s="6">
        <f t="shared" si="4"/>
        <v>50</v>
      </c>
      <c r="B50" s="6">
        <f>IFERROR(IF(OR(IF($A$4&gt;$B$4,$A$4-COUNTIF(Calculation!$A$7:$A50,$A$7)+1,$A$4+COUNTIF(Calculation!$A$7:$A50,$A$7)-1)&gt;130,IF($A$4&gt;$B$4,$A$4-COUNTIF(Calculation!$A$7:$A50,$A$7)+1,$A$4+COUNTIF(Calculation!$A$7:$A50,$A$7)-1)&lt;0),"",IF($A$4&gt;$B$4,$A$4-COUNTIF(Calculation!$A$7:$A50,$A$7)+1,$A$4+COUNTIF(Calculation!$A$7:$A50,$A$7)-1)),"")</f>
        <v>7</v>
      </c>
      <c r="C50" s="9">
        <f t="shared" si="2"/>
        <v>-0.86</v>
      </c>
      <c r="D50" s="1"/>
      <c r="E50" s="10">
        <f t="shared" si="5"/>
        <v>-0.96793531467213922</v>
      </c>
      <c r="F50" s="10">
        <f t="shared" si="5"/>
        <v>-0.92422599597715449</v>
      </c>
      <c r="G50" s="10">
        <f t="shared" si="5"/>
        <v>-0.82093385208850678</v>
      </c>
      <c r="H50" s="1"/>
      <c r="I50" s="1"/>
      <c r="J50" s="1"/>
      <c r="K50" s="1"/>
    </row>
    <row r="51" spans="1:11" x14ac:dyDescent="0.25">
      <c r="A51" s="6">
        <f t="shared" si="4"/>
        <v>50</v>
      </c>
      <c r="B51" s="6">
        <f>IFERROR(IF(OR(IF($A$4&gt;$B$4,$A$4-COUNTIF(Calculation!$A$7:$A51,$A$7)+1,$A$4+COUNTIF(Calculation!$A$7:$A51,$A$7)-1)&gt;130,IF($A$4&gt;$B$4,$A$4-COUNTIF(Calculation!$A$7:$A51,$A$7)+1,$A$4+COUNTIF(Calculation!$A$7:$A51,$A$7)-1)&lt;0),"",IF($A$4&gt;$B$4,$A$4-COUNTIF(Calculation!$A$7:$A51,$A$7)+1,$A$4+COUNTIF(Calculation!$A$7:$A51,$A$7)-1)),"")</f>
        <v>6</v>
      </c>
      <c r="C51" s="9">
        <f t="shared" si="2"/>
        <v>-0.88</v>
      </c>
      <c r="D51" s="1"/>
      <c r="E51" s="10">
        <f t="shared" si="5"/>
        <v>-0.97040056483210801</v>
      </c>
      <c r="F51" s="10">
        <f t="shared" si="5"/>
        <v>-0.92863873044361389</v>
      </c>
      <c r="G51" s="10">
        <f t="shared" si="5"/>
        <v>-0.82795513617694949</v>
      </c>
      <c r="H51" s="1"/>
      <c r="I51" s="1"/>
      <c r="J51" s="1"/>
      <c r="K51" s="1"/>
    </row>
    <row r="52" spans="1:11" x14ac:dyDescent="0.25">
      <c r="A52" s="6">
        <f t="shared" si="4"/>
        <v>50</v>
      </c>
      <c r="B52" s="6">
        <f>IFERROR(IF(OR(IF($A$4&gt;$B$4,$A$4-COUNTIF(Calculation!$A$7:$A52,$A$7)+1,$A$4+COUNTIF(Calculation!$A$7:$A52,$A$7)-1)&gt;130,IF($A$4&gt;$B$4,$A$4-COUNTIF(Calculation!$A$7:$A52,$A$7)+1,$A$4+COUNTIF(Calculation!$A$7:$A52,$A$7)-1)&lt;0),"",IF($A$4&gt;$B$4,$A$4-COUNTIF(Calculation!$A$7:$A52,$A$7)+1,$A$4+COUNTIF(Calculation!$A$7:$A52,$A$7)-1)),"")</f>
        <v>5</v>
      </c>
      <c r="C52" s="9">
        <f t="shared" si="2"/>
        <v>-0.9</v>
      </c>
      <c r="D52" s="1"/>
      <c r="E52" s="10">
        <f t="shared" si="5"/>
        <v>-0.97267627755270747</v>
      </c>
      <c r="F52" s="10">
        <f t="shared" si="5"/>
        <v>-0.93279448726025027</v>
      </c>
      <c r="G52" s="10">
        <f t="shared" si="5"/>
        <v>-0.83470111177841344</v>
      </c>
      <c r="H52" s="1"/>
      <c r="I52" s="1"/>
      <c r="J52" s="1"/>
      <c r="K52" s="1"/>
    </row>
    <row r="53" spans="1:11" x14ac:dyDescent="0.25">
      <c r="A53" s="6">
        <f t="shared" si="4"/>
        <v>50</v>
      </c>
      <c r="B53" s="6">
        <f>IFERROR(IF(OR(IF($A$4&gt;$B$4,$A$4-COUNTIF(Calculation!$A$7:$A53,$A$7)+1,$A$4+COUNTIF(Calculation!$A$7:$A53,$A$7)-1)&gt;130,IF($A$4&gt;$B$4,$A$4-COUNTIF(Calculation!$A$7:$A53,$A$7)+1,$A$4+COUNTIF(Calculation!$A$7:$A53,$A$7)-1)&lt;0),"",IF($A$4&gt;$B$4,$A$4-COUNTIF(Calculation!$A$7:$A53,$A$7)+1,$A$4+COUNTIF(Calculation!$A$7:$A53,$A$7)-1)),"")</f>
        <v>4</v>
      </c>
      <c r="C53" s="9">
        <f t="shared" si="2"/>
        <v>-0.92</v>
      </c>
      <c r="D53" s="1"/>
      <c r="E53" s="10">
        <f t="shared" si="5"/>
        <v>-0.97477702516477283</v>
      </c>
      <c r="F53" s="10">
        <f t="shared" si="5"/>
        <v>-0.93670823164035921</v>
      </c>
      <c r="G53" s="10">
        <f t="shared" si="5"/>
        <v>-0.84118257389307938</v>
      </c>
      <c r="H53" s="1"/>
      <c r="I53" s="1"/>
      <c r="J53" s="1"/>
      <c r="K53" s="1"/>
    </row>
    <row r="54" spans="1:11" x14ac:dyDescent="0.25">
      <c r="A54" s="6">
        <f t="shared" si="4"/>
        <v>50</v>
      </c>
      <c r="B54" s="6">
        <f>IFERROR(IF(OR(IF($A$4&gt;$B$4,$A$4-COUNTIF(Calculation!$A$7:$A54,$A$7)+1,$A$4+COUNTIF(Calculation!$A$7:$A54,$A$7)-1)&gt;130,IF($A$4&gt;$B$4,$A$4-COUNTIF(Calculation!$A$7:$A54,$A$7)+1,$A$4+COUNTIF(Calculation!$A$7:$A54,$A$7)-1)&lt;0),"",IF($A$4&gt;$B$4,$A$4-COUNTIF(Calculation!$A$7:$A54,$A$7)+1,$A$4+COUNTIF(Calculation!$A$7:$A54,$A$7)-1)),"")</f>
        <v>3</v>
      </c>
      <c r="C54" s="9">
        <f t="shared" si="2"/>
        <v>-0.94</v>
      </c>
      <c r="D54" s="1"/>
      <c r="E54" s="10">
        <f t="shared" si="5"/>
        <v>-0.976716259625103</v>
      </c>
      <c r="F54" s="10">
        <f t="shared" si="5"/>
        <v>-0.94039405729106063</v>
      </c>
      <c r="G54" s="10">
        <f t="shared" si="5"/>
        <v>-0.84740989424311608</v>
      </c>
      <c r="H54" s="1"/>
      <c r="I54" s="1"/>
      <c r="J54" s="1"/>
      <c r="K54" s="1"/>
    </row>
    <row r="55" spans="1:11" x14ac:dyDescent="0.25">
      <c r="A55" s="6">
        <f t="shared" si="4"/>
        <v>50</v>
      </c>
      <c r="B55" s="6">
        <f>IFERROR(IF(OR(IF($A$4&gt;$B$4,$A$4-COUNTIF(Calculation!$A$7:$A55,$A$7)+1,$A$4+COUNTIF(Calculation!$A$7:$A55,$A$7)-1)&gt;130,IF($A$4&gt;$B$4,$A$4-COUNTIF(Calculation!$A$7:$A55,$A$7)+1,$A$4+COUNTIF(Calculation!$A$7:$A55,$A$7)-1)&lt;0),"",IF($A$4&gt;$B$4,$A$4-COUNTIF(Calculation!$A$7:$A55,$A$7)+1,$A$4+COUNTIF(Calculation!$A$7:$A55,$A$7)-1)),"")</f>
        <v>2</v>
      </c>
      <c r="C55" s="9">
        <f t="shared" si="2"/>
        <v>-0.96</v>
      </c>
      <c r="D55" s="1"/>
      <c r="E55" s="10">
        <f t="shared" si="5"/>
        <v>-0.97850639865491007</v>
      </c>
      <c r="F55" s="10">
        <f t="shared" si="5"/>
        <v>-0.94386523716586623</v>
      </c>
      <c r="G55" s="10">
        <f t="shared" si="5"/>
        <v>-0.85339303786964982</v>
      </c>
      <c r="H55" s="1"/>
      <c r="I55" s="1"/>
      <c r="J55" s="1"/>
      <c r="K55" s="1"/>
    </row>
    <row r="56" spans="1:11" x14ac:dyDescent="0.25">
      <c r="A56" s="6">
        <f t="shared" si="4"/>
        <v>50</v>
      </c>
      <c r="B56" s="6">
        <f>IFERROR(IF(OR(IF($A$4&gt;$B$4,$A$4-COUNTIF(Calculation!$A$7:$A56,$A$7)+1,$A$4+COUNTIF(Calculation!$A$7:$A56,$A$7)-1)&gt;130,IF($A$4&gt;$B$4,$A$4-COUNTIF(Calculation!$A$7:$A56,$A$7)+1,$A$4+COUNTIF(Calculation!$A$7:$A56,$A$7)-1)&lt;0),"",IF($A$4&gt;$B$4,$A$4-COUNTIF(Calculation!$A$7:$A56,$A$7)+1,$A$4+COUNTIF(Calculation!$A$7:$A56,$A$7)-1)),"")</f>
        <v>1</v>
      </c>
      <c r="C56" s="9">
        <f t="shared" si="2"/>
        <v>-0.98</v>
      </c>
      <c r="D56" s="1"/>
      <c r="E56" s="10">
        <f t="shared" si="5"/>
        <v>-0.98015890525562976</v>
      </c>
      <c r="F56" s="10">
        <f t="shared" si="5"/>
        <v>-0.94713427126164962</v>
      </c>
      <c r="G56" s="10">
        <f t="shared" si="5"/>
        <v>-0.85914157907895494</v>
      </c>
      <c r="H56" s="1"/>
      <c r="I56" s="1"/>
      <c r="J56" s="1"/>
      <c r="K56" s="1"/>
    </row>
    <row r="57" spans="1:11" x14ac:dyDescent="0.25">
      <c r="A57" s="6">
        <f t="shared" si="4"/>
        <v>50</v>
      </c>
      <c r="B57" s="6">
        <f>IFERROR(IF(OR(IF($A$4&gt;$B$4,$A$4-COUNTIF(Calculation!$A$7:$A57,$A$7)+1,$A$4+COUNTIF(Calculation!$A$7:$A57,$A$7)-1)&gt;130,IF($A$4&gt;$B$4,$A$4-COUNTIF(Calculation!$A$7:$A57,$A$7)+1,$A$4+COUNTIF(Calculation!$A$7:$A57,$A$7)-1)&lt;0),"",IF($A$4&gt;$B$4,$A$4-COUNTIF(Calculation!$A$7:$A57,$A$7)+1,$A$4+COUNTIF(Calculation!$A$7:$A57,$A$7)-1)),"")</f>
        <v>0</v>
      </c>
      <c r="C57" s="9">
        <f t="shared" si="2"/>
        <v>-1</v>
      </c>
      <c r="D57" s="1"/>
      <c r="E57" s="10">
        <f t="shared" si="5"/>
        <v>-0.98168436111126578</v>
      </c>
      <c r="F57" s="10">
        <f t="shared" si="5"/>
        <v>-0.95021293163213605</v>
      </c>
      <c r="G57" s="10">
        <f t="shared" si="5"/>
        <v>-0.8646647167633873</v>
      </c>
      <c r="H57" s="1"/>
      <c r="I57" s="1"/>
      <c r="J57" s="1"/>
      <c r="K57" s="1"/>
    </row>
    <row r="58" spans="1:11" x14ac:dyDescent="0.25">
      <c r="A58" s="6">
        <f t="shared" si="4"/>
        <v>50</v>
      </c>
      <c r="B58" s="6" t="str">
        <f>IFERROR(IF(OR(IF($A$4&gt;$B$4,$A$4-COUNTIF(Calculation!$A$7:$A58,$A$7)+1,$A$4+COUNTIF(Calculation!$A$7:$A58,$A$7)-1)&gt;130,IF($A$4&gt;$B$4,$A$4-COUNTIF(Calculation!$A$7:$A58,$A$7)+1,$A$4+COUNTIF(Calculation!$A$7:$A58,$A$7)-1)&lt;0),"",IF($A$4&gt;$B$4,$A$4-COUNTIF(Calculation!$A$7:$A58,$A$7)+1,$A$4+COUNTIF(Calculation!$A$7:$A58,$A$7)-1)),"")</f>
        <v/>
      </c>
      <c r="C58" s="9" t="str">
        <f t="shared" si="2"/>
        <v/>
      </c>
      <c r="D58" s="1"/>
      <c r="E58" s="10" t="str">
        <f t="shared" si="5"/>
        <v/>
      </c>
      <c r="F58" s="10" t="str">
        <f t="shared" si="5"/>
        <v/>
      </c>
      <c r="G58" s="10" t="str">
        <f t="shared" si="5"/>
        <v/>
      </c>
      <c r="H58" s="1"/>
      <c r="I58" s="1"/>
      <c r="J58" s="1"/>
      <c r="K58" s="1"/>
    </row>
    <row r="59" spans="1:11" x14ac:dyDescent="0.25">
      <c r="A59" s="6">
        <f t="shared" si="4"/>
        <v>50</v>
      </c>
      <c r="B59" s="6" t="str">
        <f>IFERROR(IF(OR(IF($A$4&gt;$B$4,$A$4-COUNTIF(Calculation!$A$7:$A59,$A$7)+1,$A$4+COUNTIF(Calculation!$A$7:$A59,$A$7)-1)&gt;130,IF($A$4&gt;$B$4,$A$4-COUNTIF(Calculation!$A$7:$A59,$A$7)+1,$A$4+COUNTIF(Calculation!$A$7:$A59,$A$7)-1)&lt;0),"",IF($A$4&gt;$B$4,$A$4-COUNTIF(Calculation!$A$7:$A59,$A$7)+1,$A$4+COUNTIF(Calculation!$A$7:$A59,$A$7)-1)),"")</f>
        <v/>
      </c>
      <c r="C59" s="9" t="str">
        <f t="shared" si="2"/>
        <v/>
      </c>
      <c r="D59" s="1"/>
      <c r="E59" s="10" t="str">
        <f t="shared" si="5"/>
        <v/>
      </c>
      <c r="F59" s="10" t="str">
        <f t="shared" si="5"/>
        <v/>
      </c>
      <c r="G59" s="10" t="str">
        <f t="shared" si="5"/>
        <v/>
      </c>
      <c r="H59" s="1"/>
      <c r="I59" s="1"/>
      <c r="J59" s="1"/>
      <c r="K59" s="1"/>
    </row>
    <row r="60" spans="1:11" x14ac:dyDescent="0.25">
      <c r="A60" s="6">
        <f t="shared" si="4"/>
        <v>50</v>
      </c>
      <c r="B60" s="6" t="str">
        <f>IFERROR(IF(OR(IF($A$4&gt;$B$4,$A$4-COUNTIF(Calculation!$A$7:$A60,$A$7)+1,$A$4+COUNTIF(Calculation!$A$7:$A60,$A$7)-1)&gt;130,IF($A$4&gt;$B$4,$A$4-COUNTIF(Calculation!$A$7:$A60,$A$7)+1,$A$4+COUNTIF(Calculation!$A$7:$A60,$A$7)-1)&lt;0),"",IF($A$4&gt;$B$4,$A$4-COUNTIF(Calculation!$A$7:$A60,$A$7)+1,$A$4+COUNTIF(Calculation!$A$7:$A60,$A$7)-1)),"")</f>
        <v/>
      </c>
      <c r="C60" s="9" t="str">
        <f t="shared" si="2"/>
        <v/>
      </c>
      <c r="D60" s="1"/>
      <c r="E60" s="10" t="str">
        <f t="shared" si="5"/>
        <v/>
      </c>
      <c r="F60" s="10" t="str">
        <f t="shared" si="5"/>
        <v/>
      </c>
      <c r="G60" s="10" t="str">
        <f t="shared" si="5"/>
        <v/>
      </c>
      <c r="H60" s="1"/>
      <c r="I60" s="1"/>
      <c r="J60" s="1"/>
      <c r="K60" s="1"/>
    </row>
    <row r="61" spans="1:11" x14ac:dyDescent="0.25">
      <c r="A61" s="6">
        <f t="shared" si="4"/>
        <v>50</v>
      </c>
      <c r="B61" s="6" t="str">
        <f>IFERROR(IF(OR(IF($A$4&gt;$B$4,$A$4-COUNTIF(Calculation!$A$7:$A61,$A$7)+1,$A$4+COUNTIF(Calculation!$A$7:$A61,$A$7)-1)&gt;130,IF($A$4&gt;$B$4,$A$4-COUNTIF(Calculation!$A$7:$A61,$A$7)+1,$A$4+COUNTIF(Calculation!$A$7:$A61,$A$7)-1)&lt;0),"",IF($A$4&gt;$B$4,$A$4-COUNTIF(Calculation!$A$7:$A61,$A$7)+1,$A$4+COUNTIF(Calculation!$A$7:$A61,$A$7)-1)),"")</f>
        <v/>
      </c>
      <c r="C61" s="9" t="str">
        <f t="shared" si="2"/>
        <v/>
      </c>
      <c r="D61" s="1"/>
      <c r="E61" s="10" t="str">
        <f t="shared" si="5"/>
        <v/>
      </c>
      <c r="F61" s="10" t="str">
        <f t="shared" si="5"/>
        <v/>
      </c>
      <c r="G61" s="10" t="str">
        <f t="shared" si="5"/>
        <v/>
      </c>
      <c r="H61" s="1"/>
      <c r="I61" s="1"/>
      <c r="J61" s="1"/>
      <c r="K61" s="1"/>
    </row>
    <row r="62" spans="1:11" x14ac:dyDescent="0.25">
      <c r="A62" s="6">
        <f t="shared" si="4"/>
        <v>50</v>
      </c>
      <c r="B62" s="6" t="str">
        <f>IFERROR(IF(OR(IF($A$4&gt;$B$4,$A$4-COUNTIF(Calculation!$A$7:$A62,$A$7)+1,$A$4+COUNTIF(Calculation!$A$7:$A62,$A$7)-1)&gt;130,IF($A$4&gt;$B$4,$A$4-COUNTIF(Calculation!$A$7:$A62,$A$7)+1,$A$4+COUNTIF(Calculation!$A$7:$A62,$A$7)-1)&lt;0),"",IF($A$4&gt;$B$4,$A$4-COUNTIF(Calculation!$A$7:$A62,$A$7)+1,$A$4+COUNTIF(Calculation!$A$7:$A62,$A$7)-1)),"")</f>
        <v/>
      </c>
      <c r="C62" s="9" t="str">
        <f t="shared" si="2"/>
        <v/>
      </c>
      <c r="D62" s="1"/>
      <c r="E62" s="10" t="str">
        <f t="shared" si="5"/>
        <v/>
      </c>
      <c r="F62" s="10" t="str">
        <f t="shared" si="5"/>
        <v/>
      </c>
      <c r="G62" s="10" t="str">
        <f t="shared" si="5"/>
        <v/>
      </c>
      <c r="H62" s="1"/>
      <c r="I62" s="1"/>
      <c r="J62" s="1"/>
      <c r="K62" s="1"/>
    </row>
    <row r="63" spans="1:11" x14ac:dyDescent="0.25">
      <c r="A63" s="6">
        <f t="shared" si="4"/>
        <v>50</v>
      </c>
      <c r="B63" s="6" t="str">
        <f>IFERROR(IF(OR(IF($A$4&gt;$B$4,$A$4-COUNTIF(Calculation!$A$7:$A63,$A$7)+1,$A$4+COUNTIF(Calculation!$A$7:$A63,$A$7)-1)&gt;130,IF($A$4&gt;$B$4,$A$4-COUNTIF(Calculation!$A$7:$A63,$A$7)+1,$A$4+COUNTIF(Calculation!$A$7:$A63,$A$7)-1)&lt;0),"",IF($A$4&gt;$B$4,$A$4-COUNTIF(Calculation!$A$7:$A63,$A$7)+1,$A$4+COUNTIF(Calculation!$A$7:$A63,$A$7)-1)),"")</f>
        <v/>
      </c>
      <c r="C63" s="9" t="str">
        <f t="shared" si="2"/>
        <v/>
      </c>
      <c r="D63" s="1"/>
      <c r="E63" s="10" t="str">
        <f t="shared" si="5"/>
        <v/>
      </c>
      <c r="F63" s="10" t="str">
        <f t="shared" si="5"/>
        <v/>
      </c>
      <c r="G63" s="10" t="str">
        <f t="shared" si="5"/>
        <v/>
      </c>
      <c r="H63" s="1"/>
      <c r="I63" s="1"/>
      <c r="J63" s="1"/>
      <c r="K63" s="1"/>
    </row>
    <row r="64" spans="1:11" x14ac:dyDescent="0.25">
      <c r="A64" s="6">
        <f t="shared" si="4"/>
        <v>50</v>
      </c>
      <c r="B64" s="6" t="str">
        <f>IFERROR(IF(OR(IF($A$4&gt;$B$4,$A$4-COUNTIF(Calculation!$A$7:$A64,$A$7)+1,$A$4+COUNTIF(Calculation!$A$7:$A64,$A$7)-1)&gt;130,IF($A$4&gt;$B$4,$A$4-COUNTIF(Calculation!$A$7:$A64,$A$7)+1,$A$4+COUNTIF(Calculation!$A$7:$A64,$A$7)-1)&lt;0),"",IF($A$4&gt;$B$4,$A$4-COUNTIF(Calculation!$A$7:$A64,$A$7)+1,$A$4+COUNTIF(Calculation!$A$7:$A64,$A$7)-1)),"")</f>
        <v/>
      </c>
      <c r="C64" s="9" t="str">
        <f t="shared" si="2"/>
        <v/>
      </c>
      <c r="D64" s="1"/>
      <c r="E64" s="10" t="str">
        <f t="shared" si="5"/>
        <v/>
      </c>
      <c r="F64" s="10" t="str">
        <f t="shared" si="5"/>
        <v/>
      </c>
      <c r="G64" s="10" t="str">
        <f t="shared" si="5"/>
        <v/>
      </c>
      <c r="H64" s="1"/>
      <c r="I64" s="1"/>
      <c r="J64" s="1"/>
      <c r="K64" s="1"/>
    </row>
    <row r="65" spans="1:11" x14ac:dyDescent="0.25">
      <c r="A65" s="6">
        <f t="shared" si="4"/>
        <v>50</v>
      </c>
      <c r="B65" s="6" t="str">
        <f>IFERROR(IF(OR(IF($A$4&gt;$B$4,$A$4-COUNTIF(Calculation!$A$7:$A65,$A$7)+1,$A$4+COUNTIF(Calculation!$A$7:$A65,$A$7)-1)&gt;130,IF($A$4&gt;$B$4,$A$4-COUNTIF(Calculation!$A$7:$A65,$A$7)+1,$A$4+COUNTIF(Calculation!$A$7:$A65,$A$7)-1)&lt;0),"",IF($A$4&gt;$B$4,$A$4-COUNTIF(Calculation!$A$7:$A65,$A$7)+1,$A$4+COUNTIF(Calculation!$A$7:$A65,$A$7)-1)),"")</f>
        <v/>
      </c>
      <c r="C65" s="9" t="str">
        <f t="shared" si="2"/>
        <v/>
      </c>
      <c r="D65" s="1"/>
      <c r="E65" s="10" t="str">
        <f t="shared" si="5"/>
        <v/>
      </c>
      <c r="F65" s="10" t="str">
        <f t="shared" si="5"/>
        <v/>
      </c>
      <c r="G65" s="10" t="str">
        <f t="shared" si="5"/>
        <v/>
      </c>
      <c r="H65" s="1"/>
      <c r="I65" s="1"/>
      <c r="J65" s="1"/>
      <c r="K65" s="1"/>
    </row>
    <row r="66" spans="1:11" x14ac:dyDescent="0.25">
      <c r="A66" s="6">
        <f t="shared" si="4"/>
        <v>50</v>
      </c>
      <c r="B66" s="6" t="str">
        <f>IFERROR(IF(OR(IF($A$4&gt;$B$4,$A$4-COUNTIF(Calculation!$A$7:$A66,$A$7)+1,$A$4+COUNTIF(Calculation!$A$7:$A66,$A$7)-1)&gt;130,IF($A$4&gt;$B$4,$A$4-COUNTIF(Calculation!$A$7:$A66,$A$7)+1,$A$4+COUNTIF(Calculation!$A$7:$A66,$A$7)-1)&lt;0),"",IF($A$4&gt;$B$4,$A$4-COUNTIF(Calculation!$A$7:$A66,$A$7)+1,$A$4+COUNTIF(Calculation!$A$7:$A66,$A$7)-1)),"")</f>
        <v/>
      </c>
      <c r="C66" s="9" t="str">
        <f t="shared" si="2"/>
        <v/>
      </c>
      <c r="D66" s="1"/>
      <c r="E66" s="10" t="str">
        <f t="shared" si="5"/>
        <v/>
      </c>
      <c r="F66" s="10" t="str">
        <f t="shared" si="5"/>
        <v/>
      </c>
      <c r="G66" s="10" t="str">
        <f t="shared" si="5"/>
        <v/>
      </c>
      <c r="H66" s="1"/>
      <c r="I66" s="1"/>
      <c r="J66" s="1"/>
      <c r="K66" s="1"/>
    </row>
    <row r="67" spans="1:11" x14ac:dyDescent="0.25">
      <c r="A67" s="6">
        <f t="shared" si="4"/>
        <v>50</v>
      </c>
      <c r="B67" s="6" t="str">
        <f>IFERROR(IF(OR(IF($A$4&gt;$B$4,$A$4-COUNTIF(Calculation!$A$7:$A67,$A$7)+1,$A$4+COUNTIF(Calculation!$A$7:$A67,$A$7)-1)&gt;130,IF($A$4&gt;$B$4,$A$4-COUNTIF(Calculation!$A$7:$A67,$A$7)+1,$A$4+COUNTIF(Calculation!$A$7:$A67,$A$7)-1)&lt;0),"",IF($A$4&gt;$B$4,$A$4-COUNTIF(Calculation!$A$7:$A67,$A$7)+1,$A$4+COUNTIF(Calculation!$A$7:$A67,$A$7)-1)),"")</f>
        <v/>
      </c>
      <c r="C67" s="9" t="str">
        <f t="shared" si="2"/>
        <v/>
      </c>
      <c r="D67" s="1"/>
      <c r="E67" s="10" t="str">
        <f t="shared" ref="E67:G86" si="6">IFERROR(IF($J$9=$J$8,EXP(E$4*($B67-$A67)*1.609344)-1,EXP(E$4*($B67-$A67))-1),"")</f>
        <v/>
      </c>
      <c r="F67" s="10" t="str">
        <f t="shared" si="6"/>
        <v/>
      </c>
      <c r="G67" s="10" t="str">
        <f t="shared" si="6"/>
        <v/>
      </c>
      <c r="H67" s="1"/>
      <c r="I67" s="1"/>
      <c r="J67" s="1"/>
      <c r="K67" s="1"/>
    </row>
    <row r="68" spans="1:11" x14ac:dyDescent="0.25">
      <c r="A68" s="6">
        <f t="shared" si="4"/>
        <v>50</v>
      </c>
      <c r="B68" s="6" t="str">
        <f>IFERROR(IF(OR(IF($A$4&gt;$B$4,$A$4-COUNTIF(Calculation!$A$7:$A68,$A$7)+1,$A$4+COUNTIF(Calculation!$A$7:$A68,$A$7)-1)&gt;130,IF($A$4&gt;$B$4,$A$4-COUNTIF(Calculation!$A$7:$A68,$A$7)+1,$A$4+COUNTIF(Calculation!$A$7:$A68,$A$7)-1)&lt;0),"",IF($A$4&gt;$B$4,$A$4-COUNTIF(Calculation!$A$7:$A68,$A$7)+1,$A$4+COUNTIF(Calculation!$A$7:$A68,$A$7)-1)),"")</f>
        <v/>
      </c>
      <c r="C68" s="9" t="str">
        <f t="shared" si="2"/>
        <v/>
      </c>
      <c r="D68" s="1"/>
      <c r="E68" s="10" t="str">
        <f t="shared" si="6"/>
        <v/>
      </c>
      <c r="F68" s="10" t="str">
        <f t="shared" si="6"/>
        <v/>
      </c>
      <c r="G68" s="10" t="str">
        <f t="shared" si="6"/>
        <v/>
      </c>
      <c r="H68" s="1"/>
      <c r="I68" s="1"/>
      <c r="J68" s="1"/>
      <c r="K68" s="1"/>
    </row>
    <row r="69" spans="1:11" x14ac:dyDescent="0.25">
      <c r="A69" s="6">
        <f t="shared" si="4"/>
        <v>50</v>
      </c>
      <c r="B69" s="6" t="str">
        <f>IFERROR(IF(OR(IF($A$4&gt;$B$4,$A$4-COUNTIF(Calculation!$A$7:$A69,$A$7)+1,$A$4+COUNTIF(Calculation!$A$7:$A69,$A$7)-1)&gt;130,IF($A$4&gt;$B$4,$A$4-COUNTIF(Calculation!$A$7:$A69,$A$7)+1,$A$4+COUNTIF(Calculation!$A$7:$A69,$A$7)-1)&lt;0),"",IF($A$4&gt;$B$4,$A$4-COUNTIF(Calculation!$A$7:$A69,$A$7)+1,$A$4+COUNTIF(Calculation!$A$7:$A69,$A$7)-1)),"")</f>
        <v/>
      </c>
      <c r="C69" s="9" t="str">
        <f t="shared" si="2"/>
        <v/>
      </c>
      <c r="D69" s="1"/>
      <c r="E69" s="10" t="str">
        <f t="shared" si="6"/>
        <v/>
      </c>
      <c r="F69" s="10" t="str">
        <f t="shared" si="6"/>
        <v/>
      </c>
      <c r="G69" s="10" t="str">
        <f t="shared" si="6"/>
        <v/>
      </c>
      <c r="H69" s="1"/>
      <c r="I69" s="1"/>
      <c r="J69" s="1"/>
      <c r="K69" s="1"/>
    </row>
    <row r="70" spans="1:11" x14ac:dyDescent="0.25">
      <c r="A70" s="6">
        <f t="shared" si="4"/>
        <v>50</v>
      </c>
      <c r="B70" s="6" t="str">
        <f>IFERROR(IF(OR(IF($A$4&gt;$B$4,$A$4-COUNTIF(Calculation!$A$7:$A70,$A$7)+1,$A$4+COUNTIF(Calculation!$A$7:$A70,$A$7)-1)&gt;130,IF($A$4&gt;$B$4,$A$4-COUNTIF(Calculation!$A$7:$A70,$A$7)+1,$A$4+COUNTIF(Calculation!$A$7:$A70,$A$7)-1)&lt;0),"",IF($A$4&gt;$B$4,$A$4-COUNTIF(Calculation!$A$7:$A70,$A$7)+1,$A$4+COUNTIF(Calculation!$A$7:$A70,$A$7)-1)),"")</f>
        <v/>
      </c>
      <c r="C70" s="9" t="str">
        <f t="shared" si="2"/>
        <v/>
      </c>
      <c r="D70" s="1"/>
      <c r="E70" s="10" t="str">
        <f t="shared" si="6"/>
        <v/>
      </c>
      <c r="F70" s="10" t="str">
        <f t="shared" si="6"/>
        <v/>
      </c>
      <c r="G70" s="10" t="str">
        <f t="shared" si="6"/>
        <v/>
      </c>
      <c r="H70" s="1"/>
      <c r="I70" s="1"/>
      <c r="J70" s="1"/>
      <c r="K70" s="1"/>
    </row>
    <row r="71" spans="1:11" x14ac:dyDescent="0.25">
      <c r="A71" s="6">
        <f t="shared" ref="A71:A102" si="7">$A$4</f>
        <v>50</v>
      </c>
      <c r="B71" s="6" t="str">
        <f>IFERROR(IF(OR(IF($A$4&gt;$B$4,$A$4-COUNTIF(Calculation!$A$7:$A71,$A$7)+1,$A$4+COUNTIF(Calculation!$A$7:$A71,$A$7)-1)&gt;130,IF($A$4&gt;$B$4,$A$4-COUNTIF(Calculation!$A$7:$A71,$A$7)+1,$A$4+COUNTIF(Calculation!$A$7:$A71,$A$7)-1)&lt;0),"",IF($A$4&gt;$B$4,$A$4-COUNTIF(Calculation!$A$7:$A71,$A$7)+1,$A$4+COUNTIF(Calculation!$A$7:$A71,$A$7)-1)),"")</f>
        <v/>
      </c>
      <c r="C71" s="9" t="str">
        <f t="shared" si="2"/>
        <v/>
      </c>
      <c r="D71" s="1"/>
      <c r="E71" s="10" t="str">
        <f t="shared" si="6"/>
        <v/>
      </c>
      <c r="F71" s="10" t="str">
        <f t="shared" si="6"/>
        <v/>
      </c>
      <c r="G71" s="10" t="str">
        <f t="shared" si="6"/>
        <v/>
      </c>
      <c r="H71" s="1"/>
      <c r="I71" s="1"/>
      <c r="J71" s="1"/>
      <c r="K71" s="1"/>
    </row>
    <row r="72" spans="1:11" x14ac:dyDescent="0.25">
      <c r="A72" s="6">
        <f t="shared" si="7"/>
        <v>50</v>
      </c>
      <c r="B72" s="6" t="str">
        <f>IFERROR(IF(OR(IF($A$4&gt;$B$4,$A$4-COUNTIF(Calculation!$A$7:$A72,$A$7)+1,$A$4+COUNTIF(Calculation!$A$7:$A72,$A$7)-1)&gt;130,IF($A$4&gt;$B$4,$A$4-COUNTIF(Calculation!$A$7:$A72,$A$7)+1,$A$4+COUNTIF(Calculation!$A$7:$A72,$A$7)-1)&lt;0),"",IF($A$4&gt;$B$4,$A$4-COUNTIF(Calculation!$A$7:$A72,$A$7)+1,$A$4+COUNTIF(Calculation!$A$7:$A72,$A$7)-1)),"")</f>
        <v/>
      </c>
      <c r="C72" s="9" t="str">
        <f t="shared" ref="C72:C127" si="8">IFERROR((B72-A72)/A72,"")</f>
        <v/>
      </c>
      <c r="D72" s="1"/>
      <c r="E72" s="10" t="str">
        <f t="shared" si="6"/>
        <v/>
      </c>
      <c r="F72" s="10" t="str">
        <f t="shared" si="6"/>
        <v/>
      </c>
      <c r="G72" s="10" t="str">
        <f t="shared" si="6"/>
        <v/>
      </c>
      <c r="H72" s="1"/>
      <c r="I72" s="1"/>
      <c r="J72" s="1"/>
      <c r="K72" s="1"/>
    </row>
    <row r="73" spans="1:11" x14ac:dyDescent="0.25">
      <c r="A73" s="6">
        <f t="shared" si="7"/>
        <v>50</v>
      </c>
      <c r="B73" s="6" t="str">
        <f>IFERROR(IF(OR(IF($A$4&gt;$B$4,$A$4-COUNTIF(Calculation!$A$7:$A73,$A$7)+1,$A$4+COUNTIF(Calculation!$A$7:$A73,$A$7)-1)&gt;130,IF($A$4&gt;$B$4,$A$4-COUNTIF(Calculation!$A$7:$A73,$A$7)+1,$A$4+COUNTIF(Calculation!$A$7:$A73,$A$7)-1)&lt;0),"",IF($A$4&gt;$B$4,$A$4-COUNTIF(Calculation!$A$7:$A73,$A$7)+1,$A$4+COUNTIF(Calculation!$A$7:$A73,$A$7)-1)),"")</f>
        <v/>
      </c>
      <c r="C73" s="9" t="str">
        <f t="shared" si="8"/>
        <v/>
      </c>
      <c r="D73" s="1"/>
      <c r="E73" s="10" t="str">
        <f t="shared" si="6"/>
        <v/>
      </c>
      <c r="F73" s="10" t="str">
        <f t="shared" si="6"/>
        <v/>
      </c>
      <c r="G73" s="10" t="str">
        <f t="shared" si="6"/>
        <v/>
      </c>
      <c r="H73" s="1"/>
      <c r="I73" s="1"/>
      <c r="J73" s="1"/>
      <c r="K73" s="1"/>
    </row>
    <row r="74" spans="1:11" x14ac:dyDescent="0.25">
      <c r="A74" s="6">
        <f t="shared" si="7"/>
        <v>50</v>
      </c>
      <c r="B74" s="6" t="str">
        <f>IFERROR(IF(OR(IF($A$4&gt;$B$4,$A$4-COUNTIF(Calculation!$A$7:$A74,$A$7)+1,$A$4+COUNTIF(Calculation!$A$7:$A74,$A$7)-1)&gt;130,IF($A$4&gt;$B$4,$A$4-COUNTIF(Calculation!$A$7:$A74,$A$7)+1,$A$4+COUNTIF(Calculation!$A$7:$A74,$A$7)-1)&lt;0),"",IF($A$4&gt;$B$4,$A$4-COUNTIF(Calculation!$A$7:$A74,$A$7)+1,$A$4+COUNTIF(Calculation!$A$7:$A74,$A$7)-1)),"")</f>
        <v/>
      </c>
      <c r="C74" s="9" t="str">
        <f t="shared" si="8"/>
        <v/>
      </c>
      <c r="D74" s="1"/>
      <c r="E74" s="10" t="str">
        <f t="shared" si="6"/>
        <v/>
      </c>
      <c r="F74" s="10" t="str">
        <f t="shared" si="6"/>
        <v/>
      </c>
      <c r="G74" s="10" t="str">
        <f t="shared" si="6"/>
        <v/>
      </c>
      <c r="H74" s="1"/>
      <c r="I74" s="1"/>
      <c r="J74" s="1"/>
      <c r="K74" s="1"/>
    </row>
    <row r="75" spans="1:11" x14ac:dyDescent="0.25">
      <c r="A75" s="6">
        <f t="shared" si="7"/>
        <v>50</v>
      </c>
      <c r="B75" s="6" t="str">
        <f>IFERROR(IF(OR(IF($A$4&gt;$B$4,$A$4-COUNTIF(Calculation!$A$7:$A75,$A$7)+1,$A$4+COUNTIF(Calculation!$A$7:$A75,$A$7)-1)&gt;130,IF($A$4&gt;$B$4,$A$4-COUNTIF(Calculation!$A$7:$A75,$A$7)+1,$A$4+COUNTIF(Calculation!$A$7:$A75,$A$7)-1)&lt;0),"",IF($A$4&gt;$B$4,$A$4-COUNTIF(Calculation!$A$7:$A75,$A$7)+1,$A$4+COUNTIF(Calculation!$A$7:$A75,$A$7)-1)),"")</f>
        <v/>
      </c>
      <c r="C75" s="9" t="str">
        <f t="shared" si="8"/>
        <v/>
      </c>
      <c r="D75" s="1"/>
      <c r="E75" s="10" t="str">
        <f t="shared" si="6"/>
        <v/>
      </c>
      <c r="F75" s="10" t="str">
        <f t="shared" si="6"/>
        <v/>
      </c>
      <c r="G75" s="10" t="str">
        <f t="shared" si="6"/>
        <v/>
      </c>
      <c r="H75" s="1"/>
      <c r="I75" s="1"/>
      <c r="J75" s="1"/>
      <c r="K75" s="1"/>
    </row>
    <row r="76" spans="1:11" x14ac:dyDescent="0.25">
      <c r="A76" s="6">
        <f t="shared" si="7"/>
        <v>50</v>
      </c>
      <c r="B76" s="6" t="str">
        <f>IFERROR(IF(OR(IF($A$4&gt;$B$4,$A$4-COUNTIF(Calculation!$A$7:$A76,$A$7)+1,$A$4+COUNTIF(Calculation!$A$7:$A76,$A$7)-1)&gt;130,IF($A$4&gt;$B$4,$A$4-COUNTIF(Calculation!$A$7:$A76,$A$7)+1,$A$4+COUNTIF(Calculation!$A$7:$A76,$A$7)-1)&lt;0),"",IF($A$4&gt;$B$4,$A$4-COUNTIF(Calculation!$A$7:$A76,$A$7)+1,$A$4+COUNTIF(Calculation!$A$7:$A76,$A$7)-1)),"")</f>
        <v/>
      </c>
      <c r="C76" s="9" t="str">
        <f t="shared" si="8"/>
        <v/>
      </c>
      <c r="D76" s="1"/>
      <c r="E76" s="10" t="str">
        <f t="shared" si="6"/>
        <v/>
      </c>
      <c r="F76" s="10" t="str">
        <f t="shared" si="6"/>
        <v/>
      </c>
      <c r="G76" s="10" t="str">
        <f t="shared" si="6"/>
        <v/>
      </c>
      <c r="H76" s="1"/>
      <c r="I76" s="1"/>
      <c r="J76" s="1"/>
      <c r="K76" s="1"/>
    </row>
    <row r="77" spans="1:11" x14ac:dyDescent="0.25">
      <c r="A77" s="6">
        <f t="shared" si="7"/>
        <v>50</v>
      </c>
      <c r="B77" s="6" t="str">
        <f>IFERROR(IF(OR(IF($A$4&gt;$B$4,$A$4-COUNTIF(Calculation!$A$7:$A77,$A$7)+1,$A$4+COUNTIF(Calculation!$A$7:$A77,$A$7)-1)&gt;130,IF($A$4&gt;$B$4,$A$4-COUNTIF(Calculation!$A$7:$A77,$A$7)+1,$A$4+COUNTIF(Calculation!$A$7:$A77,$A$7)-1)&lt;0),"",IF($A$4&gt;$B$4,$A$4-COUNTIF(Calculation!$A$7:$A77,$A$7)+1,$A$4+COUNTIF(Calculation!$A$7:$A77,$A$7)-1)),"")</f>
        <v/>
      </c>
      <c r="C77" s="9" t="str">
        <f t="shared" si="8"/>
        <v/>
      </c>
      <c r="D77" s="1"/>
      <c r="E77" s="10" t="str">
        <f t="shared" si="6"/>
        <v/>
      </c>
      <c r="F77" s="10" t="str">
        <f t="shared" si="6"/>
        <v/>
      </c>
      <c r="G77" s="10" t="str">
        <f t="shared" si="6"/>
        <v/>
      </c>
      <c r="H77" s="1"/>
      <c r="I77" s="1"/>
      <c r="J77" s="1"/>
      <c r="K77" s="1"/>
    </row>
    <row r="78" spans="1:11" x14ac:dyDescent="0.25">
      <c r="A78" s="6">
        <f t="shared" si="7"/>
        <v>50</v>
      </c>
      <c r="B78" s="6" t="str">
        <f>IFERROR(IF(OR(IF($A$4&gt;$B$4,$A$4-COUNTIF(Calculation!$A$7:$A78,$A$7)+1,$A$4+COUNTIF(Calculation!$A$7:$A78,$A$7)-1)&gt;130,IF($A$4&gt;$B$4,$A$4-COUNTIF(Calculation!$A$7:$A78,$A$7)+1,$A$4+COUNTIF(Calculation!$A$7:$A78,$A$7)-1)&lt;0),"",IF($A$4&gt;$B$4,$A$4-COUNTIF(Calculation!$A$7:$A78,$A$7)+1,$A$4+COUNTIF(Calculation!$A$7:$A78,$A$7)-1)),"")</f>
        <v/>
      </c>
      <c r="C78" s="9" t="str">
        <f t="shared" si="8"/>
        <v/>
      </c>
      <c r="D78" s="1"/>
      <c r="E78" s="10" t="str">
        <f t="shared" si="6"/>
        <v/>
      </c>
      <c r="F78" s="10" t="str">
        <f t="shared" si="6"/>
        <v/>
      </c>
      <c r="G78" s="10" t="str">
        <f t="shared" si="6"/>
        <v/>
      </c>
      <c r="H78" s="1"/>
      <c r="I78" s="1"/>
      <c r="J78" s="1"/>
      <c r="K78" s="1"/>
    </row>
    <row r="79" spans="1:11" x14ac:dyDescent="0.25">
      <c r="A79" s="6">
        <f t="shared" si="7"/>
        <v>50</v>
      </c>
      <c r="B79" s="6" t="str">
        <f>IFERROR(IF(OR(IF($A$4&gt;$B$4,$A$4-COUNTIF(Calculation!$A$7:$A79,$A$7)+1,$A$4+COUNTIF(Calculation!$A$7:$A79,$A$7)-1)&gt;130,IF($A$4&gt;$B$4,$A$4-COUNTIF(Calculation!$A$7:$A79,$A$7)+1,$A$4+COUNTIF(Calculation!$A$7:$A79,$A$7)-1)&lt;0),"",IF($A$4&gt;$B$4,$A$4-COUNTIF(Calculation!$A$7:$A79,$A$7)+1,$A$4+COUNTIF(Calculation!$A$7:$A79,$A$7)-1)),"")</f>
        <v/>
      </c>
      <c r="C79" s="9" t="str">
        <f t="shared" si="8"/>
        <v/>
      </c>
      <c r="D79" s="1"/>
      <c r="E79" s="10" t="str">
        <f t="shared" si="6"/>
        <v/>
      </c>
      <c r="F79" s="10" t="str">
        <f t="shared" si="6"/>
        <v/>
      </c>
      <c r="G79" s="10" t="str">
        <f t="shared" si="6"/>
        <v/>
      </c>
      <c r="H79" s="1"/>
      <c r="I79" s="1"/>
      <c r="J79" s="1"/>
      <c r="K79" s="1"/>
    </row>
    <row r="80" spans="1:11" x14ac:dyDescent="0.25">
      <c r="A80" s="6">
        <f t="shared" si="7"/>
        <v>50</v>
      </c>
      <c r="B80" s="6" t="str">
        <f>IFERROR(IF(OR(IF($A$4&gt;$B$4,$A$4-COUNTIF(Calculation!$A$7:$A80,$A$7)+1,$A$4+COUNTIF(Calculation!$A$7:$A80,$A$7)-1)&gt;130,IF($A$4&gt;$B$4,$A$4-COUNTIF(Calculation!$A$7:$A80,$A$7)+1,$A$4+COUNTIF(Calculation!$A$7:$A80,$A$7)-1)&lt;0),"",IF($A$4&gt;$B$4,$A$4-COUNTIF(Calculation!$A$7:$A80,$A$7)+1,$A$4+COUNTIF(Calculation!$A$7:$A80,$A$7)-1)),"")</f>
        <v/>
      </c>
      <c r="C80" s="9" t="str">
        <f t="shared" si="8"/>
        <v/>
      </c>
      <c r="D80" s="1"/>
      <c r="E80" s="10" t="str">
        <f t="shared" si="6"/>
        <v/>
      </c>
      <c r="F80" s="10" t="str">
        <f t="shared" si="6"/>
        <v/>
      </c>
      <c r="G80" s="10" t="str">
        <f t="shared" si="6"/>
        <v/>
      </c>
      <c r="H80" s="1"/>
      <c r="I80" s="1"/>
      <c r="J80" s="1"/>
      <c r="K80" s="1"/>
    </row>
    <row r="81" spans="1:11" x14ac:dyDescent="0.25">
      <c r="A81" s="6">
        <f t="shared" si="7"/>
        <v>50</v>
      </c>
      <c r="B81" s="6" t="str">
        <f>IFERROR(IF(OR(IF($A$4&gt;$B$4,$A$4-COUNTIF(Calculation!$A$7:$A81,$A$7)+1,$A$4+COUNTIF(Calculation!$A$7:$A81,$A$7)-1)&gt;130,IF($A$4&gt;$B$4,$A$4-COUNTIF(Calculation!$A$7:$A81,$A$7)+1,$A$4+COUNTIF(Calculation!$A$7:$A81,$A$7)-1)&lt;0),"",IF($A$4&gt;$B$4,$A$4-COUNTIF(Calculation!$A$7:$A81,$A$7)+1,$A$4+COUNTIF(Calculation!$A$7:$A81,$A$7)-1)),"")</f>
        <v/>
      </c>
      <c r="C81" s="9" t="str">
        <f t="shared" si="8"/>
        <v/>
      </c>
      <c r="D81" s="1"/>
      <c r="E81" s="10" t="str">
        <f t="shared" si="6"/>
        <v/>
      </c>
      <c r="F81" s="10" t="str">
        <f t="shared" si="6"/>
        <v/>
      </c>
      <c r="G81" s="10" t="str">
        <f t="shared" si="6"/>
        <v/>
      </c>
      <c r="H81" s="1"/>
      <c r="I81" s="1"/>
      <c r="J81" s="1"/>
      <c r="K81" s="1"/>
    </row>
    <row r="82" spans="1:11" x14ac:dyDescent="0.25">
      <c r="A82" s="6">
        <f t="shared" si="7"/>
        <v>50</v>
      </c>
      <c r="B82" s="6" t="str">
        <f>IFERROR(IF(OR(IF($A$4&gt;$B$4,$A$4-COUNTIF(Calculation!$A$7:$A82,$A$7)+1,$A$4+COUNTIF(Calculation!$A$7:$A82,$A$7)-1)&gt;130,IF($A$4&gt;$B$4,$A$4-COUNTIF(Calculation!$A$7:$A82,$A$7)+1,$A$4+COUNTIF(Calculation!$A$7:$A82,$A$7)-1)&lt;0),"",IF($A$4&gt;$B$4,$A$4-COUNTIF(Calculation!$A$7:$A82,$A$7)+1,$A$4+COUNTIF(Calculation!$A$7:$A82,$A$7)-1)),"")</f>
        <v/>
      </c>
      <c r="C82" s="9" t="str">
        <f t="shared" si="8"/>
        <v/>
      </c>
      <c r="D82" s="1"/>
      <c r="E82" s="10" t="str">
        <f t="shared" si="6"/>
        <v/>
      </c>
      <c r="F82" s="10" t="str">
        <f t="shared" si="6"/>
        <v/>
      </c>
      <c r="G82" s="10" t="str">
        <f t="shared" si="6"/>
        <v/>
      </c>
      <c r="H82" s="1"/>
      <c r="I82" s="1"/>
      <c r="J82" s="1"/>
      <c r="K82" s="1"/>
    </row>
    <row r="83" spans="1:11" x14ac:dyDescent="0.25">
      <c r="A83" s="6">
        <f t="shared" si="7"/>
        <v>50</v>
      </c>
      <c r="B83" s="6" t="str">
        <f>IFERROR(IF(OR(IF($A$4&gt;$B$4,$A$4-COUNTIF(Calculation!$A$7:$A83,$A$7)+1,$A$4+COUNTIF(Calculation!$A$7:$A83,$A$7)-1)&gt;130,IF($A$4&gt;$B$4,$A$4-COUNTIF(Calculation!$A$7:$A83,$A$7)+1,$A$4+COUNTIF(Calculation!$A$7:$A83,$A$7)-1)&lt;0),"",IF($A$4&gt;$B$4,$A$4-COUNTIF(Calculation!$A$7:$A83,$A$7)+1,$A$4+COUNTIF(Calculation!$A$7:$A83,$A$7)-1)),"")</f>
        <v/>
      </c>
      <c r="C83" s="9" t="str">
        <f t="shared" si="8"/>
        <v/>
      </c>
      <c r="D83" s="1"/>
      <c r="E83" s="10" t="str">
        <f t="shared" si="6"/>
        <v/>
      </c>
      <c r="F83" s="10" t="str">
        <f t="shared" si="6"/>
        <v/>
      </c>
      <c r="G83" s="10" t="str">
        <f t="shared" si="6"/>
        <v/>
      </c>
      <c r="H83" s="1"/>
      <c r="I83" s="1"/>
      <c r="J83" s="1"/>
      <c r="K83" s="1"/>
    </row>
    <row r="84" spans="1:11" x14ac:dyDescent="0.25">
      <c r="A84" s="6">
        <f t="shared" si="7"/>
        <v>50</v>
      </c>
      <c r="B84" s="6" t="str">
        <f>IFERROR(IF(OR(IF($A$4&gt;$B$4,$A$4-COUNTIF(Calculation!$A$7:$A84,$A$7)+1,$A$4+COUNTIF(Calculation!$A$7:$A84,$A$7)-1)&gt;130,IF($A$4&gt;$B$4,$A$4-COUNTIF(Calculation!$A$7:$A84,$A$7)+1,$A$4+COUNTIF(Calculation!$A$7:$A84,$A$7)-1)&lt;0),"",IF($A$4&gt;$B$4,$A$4-COUNTIF(Calculation!$A$7:$A84,$A$7)+1,$A$4+COUNTIF(Calculation!$A$7:$A84,$A$7)-1)),"")</f>
        <v/>
      </c>
      <c r="C84" s="9" t="str">
        <f t="shared" si="8"/>
        <v/>
      </c>
      <c r="D84" s="1"/>
      <c r="E84" s="10" t="str">
        <f t="shared" si="6"/>
        <v/>
      </c>
      <c r="F84" s="10" t="str">
        <f t="shared" si="6"/>
        <v/>
      </c>
      <c r="G84" s="10" t="str">
        <f t="shared" si="6"/>
        <v/>
      </c>
      <c r="H84" s="1"/>
      <c r="I84" s="1"/>
      <c r="J84" s="1"/>
      <c r="K84" s="1"/>
    </row>
    <row r="85" spans="1:11" x14ac:dyDescent="0.25">
      <c r="A85" s="6">
        <f t="shared" si="7"/>
        <v>50</v>
      </c>
      <c r="B85" s="6" t="str">
        <f>IFERROR(IF(OR(IF($A$4&gt;$B$4,$A$4-COUNTIF(Calculation!$A$7:$A85,$A$7)+1,$A$4+COUNTIF(Calculation!$A$7:$A85,$A$7)-1)&gt;130,IF($A$4&gt;$B$4,$A$4-COUNTIF(Calculation!$A$7:$A85,$A$7)+1,$A$4+COUNTIF(Calculation!$A$7:$A85,$A$7)-1)&lt;0),"",IF($A$4&gt;$B$4,$A$4-COUNTIF(Calculation!$A$7:$A85,$A$7)+1,$A$4+COUNTIF(Calculation!$A$7:$A85,$A$7)-1)),"")</f>
        <v/>
      </c>
      <c r="C85" s="9" t="str">
        <f t="shared" si="8"/>
        <v/>
      </c>
      <c r="D85" s="1"/>
      <c r="E85" s="10" t="str">
        <f t="shared" si="6"/>
        <v/>
      </c>
      <c r="F85" s="10" t="str">
        <f t="shared" si="6"/>
        <v/>
      </c>
      <c r="G85" s="10" t="str">
        <f t="shared" si="6"/>
        <v/>
      </c>
      <c r="H85" s="1"/>
      <c r="I85" s="1"/>
      <c r="J85" s="1"/>
      <c r="K85" s="1"/>
    </row>
    <row r="86" spans="1:11" x14ac:dyDescent="0.25">
      <c r="A86" s="6">
        <f t="shared" si="7"/>
        <v>50</v>
      </c>
      <c r="B86" s="6" t="str">
        <f>IFERROR(IF(OR(IF($A$4&gt;$B$4,$A$4-COUNTIF(Calculation!$A$7:$A86,$A$7)+1,$A$4+COUNTIF(Calculation!$A$7:$A86,$A$7)-1)&gt;130,IF($A$4&gt;$B$4,$A$4-COUNTIF(Calculation!$A$7:$A86,$A$7)+1,$A$4+COUNTIF(Calculation!$A$7:$A86,$A$7)-1)&lt;0),"",IF($A$4&gt;$B$4,$A$4-COUNTIF(Calculation!$A$7:$A86,$A$7)+1,$A$4+COUNTIF(Calculation!$A$7:$A86,$A$7)-1)),"")</f>
        <v/>
      </c>
      <c r="C86" s="9" t="str">
        <f t="shared" si="8"/>
        <v/>
      </c>
      <c r="D86" s="1"/>
      <c r="E86" s="10" t="str">
        <f t="shared" si="6"/>
        <v/>
      </c>
      <c r="F86" s="10" t="str">
        <f t="shared" si="6"/>
        <v/>
      </c>
      <c r="G86" s="10" t="str">
        <f t="shared" si="6"/>
        <v/>
      </c>
      <c r="H86" s="1"/>
      <c r="I86" s="1"/>
      <c r="J86" s="1"/>
      <c r="K86" s="1"/>
    </row>
    <row r="87" spans="1:11" x14ac:dyDescent="0.25">
      <c r="A87" s="6">
        <f t="shared" si="7"/>
        <v>50</v>
      </c>
      <c r="B87" s="6" t="str">
        <f>IFERROR(IF(OR(IF($A$4&gt;$B$4,$A$4-COUNTIF(Calculation!$A$7:$A87,$A$7)+1,$A$4+COUNTIF(Calculation!$A$7:$A87,$A$7)-1)&gt;130,IF($A$4&gt;$B$4,$A$4-COUNTIF(Calculation!$A$7:$A87,$A$7)+1,$A$4+COUNTIF(Calculation!$A$7:$A87,$A$7)-1)&lt;0),"",IF($A$4&gt;$B$4,$A$4-COUNTIF(Calculation!$A$7:$A87,$A$7)+1,$A$4+COUNTIF(Calculation!$A$7:$A87,$A$7)-1)),"")</f>
        <v/>
      </c>
      <c r="C87" s="9" t="str">
        <f t="shared" si="8"/>
        <v/>
      </c>
      <c r="D87" s="1"/>
      <c r="E87" s="10" t="str">
        <f t="shared" ref="E87:G106" si="9">IFERROR(IF($J$9=$J$8,EXP(E$4*($B87-$A87)*1.609344)-1,EXP(E$4*($B87-$A87))-1),"")</f>
        <v/>
      </c>
      <c r="F87" s="10" t="str">
        <f t="shared" si="9"/>
        <v/>
      </c>
      <c r="G87" s="10" t="str">
        <f t="shared" si="9"/>
        <v/>
      </c>
      <c r="H87" s="1"/>
      <c r="I87" s="1"/>
      <c r="J87" s="1"/>
      <c r="K87" s="1"/>
    </row>
    <row r="88" spans="1:11" x14ac:dyDescent="0.25">
      <c r="A88" s="6">
        <f t="shared" si="7"/>
        <v>50</v>
      </c>
      <c r="B88" s="6" t="str">
        <f>IFERROR(IF(OR(IF($A$4&gt;$B$4,$A$4-COUNTIF(Calculation!$A$7:$A88,$A$7)+1,$A$4+COUNTIF(Calculation!$A$7:$A88,$A$7)-1)&gt;130,IF($A$4&gt;$B$4,$A$4-COUNTIF(Calculation!$A$7:$A88,$A$7)+1,$A$4+COUNTIF(Calculation!$A$7:$A88,$A$7)-1)&lt;0),"",IF($A$4&gt;$B$4,$A$4-COUNTIF(Calculation!$A$7:$A88,$A$7)+1,$A$4+COUNTIF(Calculation!$A$7:$A88,$A$7)-1)),"")</f>
        <v/>
      </c>
      <c r="C88" s="9" t="str">
        <f t="shared" si="8"/>
        <v/>
      </c>
      <c r="D88" s="1"/>
      <c r="E88" s="10" t="str">
        <f t="shared" si="9"/>
        <v/>
      </c>
      <c r="F88" s="10" t="str">
        <f t="shared" si="9"/>
        <v/>
      </c>
      <c r="G88" s="10" t="str">
        <f t="shared" si="9"/>
        <v/>
      </c>
      <c r="H88" s="1"/>
      <c r="I88" s="1"/>
      <c r="J88" s="1"/>
      <c r="K88" s="1"/>
    </row>
    <row r="89" spans="1:11" x14ac:dyDescent="0.25">
      <c r="A89" s="6">
        <f t="shared" si="7"/>
        <v>50</v>
      </c>
      <c r="B89" s="6" t="str">
        <f>IFERROR(IF(OR(IF($A$4&gt;$B$4,$A$4-COUNTIF(Calculation!$A$7:$A89,$A$7)+1,$A$4+COUNTIF(Calculation!$A$7:$A89,$A$7)-1)&gt;130,IF($A$4&gt;$B$4,$A$4-COUNTIF(Calculation!$A$7:$A89,$A$7)+1,$A$4+COUNTIF(Calculation!$A$7:$A89,$A$7)-1)&lt;0),"",IF($A$4&gt;$B$4,$A$4-COUNTIF(Calculation!$A$7:$A89,$A$7)+1,$A$4+COUNTIF(Calculation!$A$7:$A89,$A$7)-1)),"")</f>
        <v/>
      </c>
      <c r="C89" s="9" t="str">
        <f t="shared" si="8"/>
        <v/>
      </c>
      <c r="D89" s="1"/>
      <c r="E89" s="10" t="str">
        <f t="shared" si="9"/>
        <v/>
      </c>
      <c r="F89" s="10" t="str">
        <f t="shared" si="9"/>
        <v/>
      </c>
      <c r="G89" s="10" t="str">
        <f t="shared" si="9"/>
        <v/>
      </c>
      <c r="H89" s="1"/>
      <c r="I89" s="1"/>
      <c r="J89" s="1"/>
      <c r="K89" s="1"/>
    </row>
    <row r="90" spans="1:11" x14ac:dyDescent="0.25">
      <c r="A90" s="6">
        <f t="shared" si="7"/>
        <v>50</v>
      </c>
      <c r="B90" s="6" t="str">
        <f>IFERROR(IF(OR(IF($A$4&gt;$B$4,$A$4-COUNTIF(Calculation!$A$7:$A90,$A$7)+1,$A$4+COUNTIF(Calculation!$A$7:$A90,$A$7)-1)&gt;130,IF($A$4&gt;$B$4,$A$4-COUNTIF(Calculation!$A$7:$A90,$A$7)+1,$A$4+COUNTIF(Calculation!$A$7:$A90,$A$7)-1)&lt;0),"",IF($A$4&gt;$B$4,$A$4-COUNTIF(Calculation!$A$7:$A90,$A$7)+1,$A$4+COUNTIF(Calculation!$A$7:$A90,$A$7)-1)),"")</f>
        <v/>
      </c>
      <c r="C90" s="9" t="str">
        <f t="shared" si="8"/>
        <v/>
      </c>
      <c r="D90" s="1"/>
      <c r="E90" s="10" t="str">
        <f t="shared" si="9"/>
        <v/>
      </c>
      <c r="F90" s="10" t="str">
        <f t="shared" si="9"/>
        <v/>
      </c>
      <c r="G90" s="10" t="str">
        <f t="shared" si="9"/>
        <v/>
      </c>
      <c r="H90" s="1"/>
      <c r="I90" s="1"/>
      <c r="J90" s="1"/>
      <c r="K90" s="1"/>
    </row>
    <row r="91" spans="1:11" x14ac:dyDescent="0.25">
      <c r="A91" s="6">
        <f t="shared" si="7"/>
        <v>50</v>
      </c>
      <c r="B91" s="6" t="str">
        <f>IFERROR(IF(OR(IF($A$4&gt;$B$4,$A$4-COUNTIF(Calculation!$A$7:$A91,$A$7)+1,$A$4+COUNTIF(Calculation!$A$7:$A91,$A$7)-1)&gt;130,IF($A$4&gt;$B$4,$A$4-COUNTIF(Calculation!$A$7:$A91,$A$7)+1,$A$4+COUNTIF(Calculation!$A$7:$A91,$A$7)-1)&lt;0),"",IF($A$4&gt;$B$4,$A$4-COUNTIF(Calculation!$A$7:$A91,$A$7)+1,$A$4+COUNTIF(Calculation!$A$7:$A91,$A$7)-1)),"")</f>
        <v/>
      </c>
      <c r="C91" s="9" t="str">
        <f t="shared" si="8"/>
        <v/>
      </c>
      <c r="D91" s="1"/>
      <c r="E91" s="10" t="str">
        <f t="shared" si="9"/>
        <v/>
      </c>
      <c r="F91" s="10" t="str">
        <f t="shared" si="9"/>
        <v/>
      </c>
      <c r="G91" s="10" t="str">
        <f t="shared" si="9"/>
        <v/>
      </c>
      <c r="H91" s="1"/>
      <c r="I91" s="1"/>
      <c r="J91" s="1"/>
      <c r="K91" s="1"/>
    </row>
    <row r="92" spans="1:11" x14ac:dyDescent="0.25">
      <c r="A92" s="6">
        <f t="shared" si="7"/>
        <v>50</v>
      </c>
      <c r="B92" s="6" t="str">
        <f>IFERROR(IF(OR(IF($A$4&gt;$B$4,$A$4-COUNTIF(Calculation!$A$7:$A92,$A$7)+1,$A$4+COUNTIF(Calculation!$A$7:$A92,$A$7)-1)&gt;130,IF($A$4&gt;$B$4,$A$4-COUNTIF(Calculation!$A$7:$A92,$A$7)+1,$A$4+COUNTIF(Calculation!$A$7:$A92,$A$7)-1)&lt;0),"",IF($A$4&gt;$B$4,$A$4-COUNTIF(Calculation!$A$7:$A92,$A$7)+1,$A$4+COUNTIF(Calculation!$A$7:$A92,$A$7)-1)),"")</f>
        <v/>
      </c>
      <c r="C92" s="9" t="str">
        <f t="shared" si="8"/>
        <v/>
      </c>
      <c r="D92" s="1"/>
      <c r="E92" s="10" t="str">
        <f t="shared" si="9"/>
        <v/>
      </c>
      <c r="F92" s="10" t="str">
        <f t="shared" si="9"/>
        <v/>
      </c>
      <c r="G92" s="10" t="str">
        <f t="shared" si="9"/>
        <v/>
      </c>
      <c r="H92" s="1"/>
      <c r="I92" s="1"/>
      <c r="J92" s="1"/>
      <c r="K92" s="1"/>
    </row>
    <row r="93" spans="1:11" x14ac:dyDescent="0.25">
      <c r="A93" s="6">
        <f t="shared" si="7"/>
        <v>50</v>
      </c>
      <c r="B93" s="6" t="str">
        <f>IFERROR(IF(OR(IF($A$4&gt;$B$4,$A$4-COUNTIF(Calculation!$A$7:$A93,$A$7)+1,$A$4+COUNTIF(Calculation!$A$7:$A93,$A$7)-1)&gt;130,IF($A$4&gt;$B$4,$A$4-COUNTIF(Calculation!$A$7:$A93,$A$7)+1,$A$4+COUNTIF(Calculation!$A$7:$A93,$A$7)-1)&lt;0),"",IF($A$4&gt;$B$4,$A$4-COUNTIF(Calculation!$A$7:$A93,$A$7)+1,$A$4+COUNTIF(Calculation!$A$7:$A93,$A$7)-1)),"")</f>
        <v/>
      </c>
      <c r="C93" s="9" t="str">
        <f t="shared" si="8"/>
        <v/>
      </c>
      <c r="D93" s="1"/>
      <c r="E93" s="10" t="str">
        <f t="shared" si="9"/>
        <v/>
      </c>
      <c r="F93" s="10" t="str">
        <f t="shared" si="9"/>
        <v/>
      </c>
      <c r="G93" s="10" t="str">
        <f t="shared" si="9"/>
        <v/>
      </c>
      <c r="H93" s="1"/>
      <c r="I93" s="1"/>
      <c r="J93" s="1"/>
      <c r="K93" s="1"/>
    </row>
    <row r="94" spans="1:11" x14ac:dyDescent="0.25">
      <c r="A94" s="6">
        <f t="shared" si="7"/>
        <v>50</v>
      </c>
      <c r="B94" s="6" t="str">
        <f>IFERROR(IF(OR(IF($A$4&gt;$B$4,$A$4-COUNTIF(Calculation!$A$7:$A94,$A$7)+1,$A$4+COUNTIF(Calculation!$A$7:$A94,$A$7)-1)&gt;130,IF($A$4&gt;$B$4,$A$4-COUNTIF(Calculation!$A$7:$A94,$A$7)+1,$A$4+COUNTIF(Calculation!$A$7:$A94,$A$7)-1)&lt;0),"",IF($A$4&gt;$B$4,$A$4-COUNTIF(Calculation!$A$7:$A94,$A$7)+1,$A$4+COUNTIF(Calculation!$A$7:$A94,$A$7)-1)),"")</f>
        <v/>
      </c>
      <c r="C94" s="9" t="str">
        <f t="shared" si="8"/>
        <v/>
      </c>
      <c r="D94" s="1"/>
      <c r="E94" s="10" t="str">
        <f t="shared" si="9"/>
        <v/>
      </c>
      <c r="F94" s="10" t="str">
        <f t="shared" si="9"/>
        <v/>
      </c>
      <c r="G94" s="10" t="str">
        <f t="shared" si="9"/>
        <v/>
      </c>
      <c r="H94" s="1"/>
      <c r="I94" s="1"/>
      <c r="J94" s="1"/>
      <c r="K94" s="1"/>
    </row>
    <row r="95" spans="1:11" x14ac:dyDescent="0.25">
      <c r="A95" s="6">
        <f t="shared" si="7"/>
        <v>50</v>
      </c>
      <c r="B95" s="6" t="str">
        <f>IFERROR(IF(OR(IF($A$4&gt;$B$4,$A$4-COUNTIF(Calculation!$A$7:$A95,$A$7)+1,$A$4+COUNTIF(Calculation!$A$7:$A95,$A$7)-1)&gt;130,IF($A$4&gt;$B$4,$A$4-COUNTIF(Calculation!$A$7:$A95,$A$7)+1,$A$4+COUNTIF(Calculation!$A$7:$A95,$A$7)-1)&lt;0),"",IF($A$4&gt;$B$4,$A$4-COUNTIF(Calculation!$A$7:$A95,$A$7)+1,$A$4+COUNTIF(Calculation!$A$7:$A95,$A$7)-1)),"")</f>
        <v/>
      </c>
      <c r="C95" s="9" t="str">
        <f t="shared" si="8"/>
        <v/>
      </c>
      <c r="D95" s="1"/>
      <c r="E95" s="10" t="str">
        <f t="shared" si="9"/>
        <v/>
      </c>
      <c r="F95" s="10" t="str">
        <f t="shared" si="9"/>
        <v/>
      </c>
      <c r="G95" s="10" t="str">
        <f t="shared" si="9"/>
        <v/>
      </c>
      <c r="H95" s="1"/>
      <c r="I95" s="1"/>
      <c r="J95" s="1"/>
      <c r="K95" s="1"/>
    </row>
    <row r="96" spans="1:11" x14ac:dyDescent="0.25">
      <c r="A96" s="6">
        <f t="shared" si="7"/>
        <v>50</v>
      </c>
      <c r="B96" s="6" t="str">
        <f>IFERROR(IF(OR(IF($A$4&gt;$B$4,$A$4-COUNTIF(Calculation!$A$7:$A96,$A$7)+1,$A$4+COUNTIF(Calculation!$A$7:$A96,$A$7)-1)&gt;130,IF($A$4&gt;$B$4,$A$4-COUNTIF(Calculation!$A$7:$A96,$A$7)+1,$A$4+COUNTIF(Calculation!$A$7:$A96,$A$7)-1)&lt;0),"",IF($A$4&gt;$B$4,$A$4-COUNTIF(Calculation!$A$7:$A96,$A$7)+1,$A$4+COUNTIF(Calculation!$A$7:$A96,$A$7)-1)),"")</f>
        <v/>
      </c>
      <c r="C96" s="9" t="str">
        <f t="shared" si="8"/>
        <v/>
      </c>
      <c r="D96" s="1"/>
      <c r="E96" s="10" t="str">
        <f t="shared" si="9"/>
        <v/>
      </c>
      <c r="F96" s="10" t="str">
        <f t="shared" si="9"/>
        <v/>
      </c>
      <c r="G96" s="10" t="str">
        <f t="shared" si="9"/>
        <v/>
      </c>
      <c r="H96" s="1"/>
      <c r="I96" s="1"/>
      <c r="J96" s="1"/>
      <c r="K96" s="1"/>
    </row>
    <row r="97" spans="1:11" x14ac:dyDescent="0.25">
      <c r="A97" s="6">
        <f t="shared" si="7"/>
        <v>50</v>
      </c>
      <c r="B97" s="6" t="str">
        <f>IFERROR(IF(OR(IF($A$4&gt;$B$4,$A$4-COUNTIF(Calculation!$A$7:$A97,$A$7)+1,$A$4+COUNTIF(Calculation!$A$7:$A97,$A$7)-1)&gt;130,IF($A$4&gt;$B$4,$A$4-COUNTIF(Calculation!$A$7:$A97,$A$7)+1,$A$4+COUNTIF(Calculation!$A$7:$A97,$A$7)-1)&lt;0),"",IF($A$4&gt;$B$4,$A$4-COUNTIF(Calculation!$A$7:$A97,$A$7)+1,$A$4+COUNTIF(Calculation!$A$7:$A97,$A$7)-1)),"")</f>
        <v/>
      </c>
      <c r="C97" s="9" t="str">
        <f t="shared" si="8"/>
        <v/>
      </c>
      <c r="D97" s="1"/>
      <c r="E97" s="10" t="str">
        <f t="shared" si="9"/>
        <v/>
      </c>
      <c r="F97" s="10" t="str">
        <f t="shared" si="9"/>
        <v/>
      </c>
      <c r="G97" s="10" t="str">
        <f t="shared" si="9"/>
        <v/>
      </c>
      <c r="H97" s="1"/>
      <c r="I97" s="1"/>
      <c r="J97" s="1"/>
      <c r="K97" s="1"/>
    </row>
    <row r="98" spans="1:11" x14ac:dyDescent="0.25">
      <c r="A98" s="6">
        <f t="shared" si="7"/>
        <v>50</v>
      </c>
      <c r="B98" s="6" t="str">
        <f>IFERROR(IF(OR(IF($A$4&gt;$B$4,$A$4-COUNTIF(Calculation!$A$7:$A98,$A$7)+1,$A$4+COUNTIF(Calculation!$A$7:$A98,$A$7)-1)&gt;130,IF($A$4&gt;$B$4,$A$4-COUNTIF(Calculation!$A$7:$A98,$A$7)+1,$A$4+COUNTIF(Calculation!$A$7:$A98,$A$7)-1)&lt;0),"",IF($A$4&gt;$B$4,$A$4-COUNTIF(Calculation!$A$7:$A98,$A$7)+1,$A$4+COUNTIF(Calculation!$A$7:$A98,$A$7)-1)),"")</f>
        <v/>
      </c>
      <c r="C98" s="9" t="str">
        <f t="shared" si="8"/>
        <v/>
      </c>
      <c r="D98" s="1"/>
      <c r="E98" s="10" t="str">
        <f t="shared" si="9"/>
        <v/>
      </c>
      <c r="F98" s="10" t="str">
        <f t="shared" si="9"/>
        <v/>
      </c>
      <c r="G98" s="10" t="str">
        <f t="shared" si="9"/>
        <v/>
      </c>
      <c r="H98" s="1"/>
      <c r="I98" s="1"/>
      <c r="J98" s="1"/>
      <c r="K98" s="1"/>
    </row>
    <row r="99" spans="1:11" x14ac:dyDescent="0.25">
      <c r="A99" s="6">
        <f t="shared" si="7"/>
        <v>50</v>
      </c>
      <c r="B99" s="6" t="str">
        <f>IFERROR(IF(OR(IF($A$4&gt;$B$4,$A$4-COUNTIF(Calculation!$A$7:$A99,$A$7)+1,$A$4+COUNTIF(Calculation!$A$7:$A99,$A$7)-1)&gt;130,IF($A$4&gt;$B$4,$A$4-COUNTIF(Calculation!$A$7:$A99,$A$7)+1,$A$4+COUNTIF(Calculation!$A$7:$A99,$A$7)-1)&lt;0),"",IF($A$4&gt;$B$4,$A$4-COUNTIF(Calculation!$A$7:$A99,$A$7)+1,$A$4+COUNTIF(Calculation!$A$7:$A99,$A$7)-1)),"")</f>
        <v/>
      </c>
      <c r="C99" s="9" t="str">
        <f t="shared" si="8"/>
        <v/>
      </c>
      <c r="D99" s="1"/>
      <c r="E99" s="10" t="str">
        <f t="shared" si="9"/>
        <v/>
      </c>
      <c r="F99" s="10" t="str">
        <f t="shared" si="9"/>
        <v/>
      </c>
      <c r="G99" s="10" t="str">
        <f t="shared" si="9"/>
        <v/>
      </c>
      <c r="H99" s="1"/>
      <c r="I99" s="1"/>
      <c r="J99" s="1"/>
      <c r="K99" s="1"/>
    </row>
    <row r="100" spans="1:11" x14ac:dyDescent="0.25">
      <c r="A100" s="6">
        <f t="shared" si="7"/>
        <v>50</v>
      </c>
      <c r="B100" s="6" t="str">
        <f>IFERROR(IF(OR(IF($A$4&gt;$B$4,$A$4-COUNTIF(Calculation!$A$7:$A100,$A$7)+1,$A$4+COUNTIF(Calculation!$A$7:$A100,$A$7)-1)&gt;130,IF($A$4&gt;$B$4,$A$4-COUNTIF(Calculation!$A$7:$A100,$A$7)+1,$A$4+COUNTIF(Calculation!$A$7:$A100,$A$7)-1)&lt;0),"",IF($A$4&gt;$B$4,$A$4-COUNTIF(Calculation!$A$7:$A100,$A$7)+1,$A$4+COUNTIF(Calculation!$A$7:$A100,$A$7)-1)),"")</f>
        <v/>
      </c>
      <c r="C100" s="9" t="str">
        <f t="shared" si="8"/>
        <v/>
      </c>
      <c r="D100" s="1"/>
      <c r="E100" s="10" t="str">
        <f t="shared" si="9"/>
        <v/>
      </c>
      <c r="F100" s="10" t="str">
        <f t="shared" si="9"/>
        <v/>
      </c>
      <c r="G100" s="10" t="str">
        <f t="shared" si="9"/>
        <v/>
      </c>
      <c r="H100" s="1"/>
      <c r="I100" s="1"/>
      <c r="J100" s="1"/>
      <c r="K100" s="1"/>
    </row>
    <row r="101" spans="1:11" x14ac:dyDescent="0.25">
      <c r="A101" s="6">
        <f t="shared" si="7"/>
        <v>50</v>
      </c>
      <c r="B101" s="6" t="str">
        <f>IFERROR(IF(OR(IF($A$4&gt;$B$4,$A$4-COUNTIF(Calculation!$A$7:$A101,$A$7)+1,$A$4+COUNTIF(Calculation!$A$7:$A101,$A$7)-1)&gt;130,IF($A$4&gt;$B$4,$A$4-COUNTIF(Calculation!$A$7:$A101,$A$7)+1,$A$4+COUNTIF(Calculation!$A$7:$A101,$A$7)-1)&lt;0),"",IF($A$4&gt;$B$4,$A$4-COUNTIF(Calculation!$A$7:$A101,$A$7)+1,$A$4+COUNTIF(Calculation!$A$7:$A101,$A$7)-1)),"")</f>
        <v/>
      </c>
      <c r="C101" s="9" t="str">
        <f t="shared" si="8"/>
        <v/>
      </c>
      <c r="D101" s="1"/>
      <c r="E101" s="10" t="str">
        <f t="shared" si="9"/>
        <v/>
      </c>
      <c r="F101" s="10" t="str">
        <f t="shared" si="9"/>
        <v/>
      </c>
      <c r="G101" s="10" t="str">
        <f t="shared" si="9"/>
        <v/>
      </c>
      <c r="H101" s="1"/>
      <c r="I101" s="1"/>
      <c r="J101" s="1"/>
      <c r="K101" s="1"/>
    </row>
    <row r="102" spans="1:11" x14ac:dyDescent="0.25">
      <c r="A102" s="6">
        <f t="shared" si="7"/>
        <v>50</v>
      </c>
      <c r="B102" s="6" t="str">
        <f>IFERROR(IF(OR(IF($A$4&gt;$B$4,$A$4-COUNTIF(Calculation!$A$7:$A102,$A$7)+1,$A$4+COUNTIF(Calculation!$A$7:$A102,$A$7)-1)&gt;130,IF($A$4&gt;$B$4,$A$4-COUNTIF(Calculation!$A$7:$A102,$A$7)+1,$A$4+COUNTIF(Calculation!$A$7:$A102,$A$7)-1)&lt;0),"",IF($A$4&gt;$B$4,$A$4-COUNTIF(Calculation!$A$7:$A102,$A$7)+1,$A$4+COUNTIF(Calculation!$A$7:$A102,$A$7)-1)),"")</f>
        <v/>
      </c>
      <c r="C102" s="9" t="str">
        <f t="shared" si="8"/>
        <v/>
      </c>
      <c r="D102" s="1"/>
      <c r="E102" s="10" t="str">
        <f t="shared" si="9"/>
        <v/>
      </c>
      <c r="F102" s="10" t="str">
        <f t="shared" si="9"/>
        <v/>
      </c>
      <c r="G102" s="10" t="str">
        <f t="shared" si="9"/>
        <v/>
      </c>
      <c r="H102" s="1"/>
      <c r="I102" s="1"/>
      <c r="J102" s="1"/>
      <c r="K102" s="1"/>
    </row>
    <row r="103" spans="1:11" x14ac:dyDescent="0.25">
      <c r="A103" s="6">
        <f t="shared" ref="A103:A127" si="10">$A$4</f>
        <v>50</v>
      </c>
      <c r="B103" s="6" t="str">
        <f>IFERROR(IF(OR(IF($A$4&gt;$B$4,$A$4-COUNTIF(Calculation!$A$7:$A103,$A$7)+1,$A$4+COUNTIF(Calculation!$A$7:$A103,$A$7)-1)&gt;130,IF($A$4&gt;$B$4,$A$4-COUNTIF(Calculation!$A$7:$A103,$A$7)+1,$A$4+COUNTIF(Calculation!$A$7:$A103,$A$7)-1)&lt;0),"",IF($A$4&gt;$B$4,$A$4-COUNTIF(Calculation!$A$7:$A103,$A$7)+1,$A$4+COUNTIF(Calculation!$A$7:$A103,$A$7)-1)),"")</f>
        <v/>
      </c>
      <c r="C103" s="9" t="str">
        <f t="shared" si="8"/>
        <v/>
      </c>
      <c r="D103" s="1"/>
      <c r="E103" s="10" t="str">
        <f t="shared" si="9"/>
        <v/>
      </c>
      <c r="F103" s="10" t="str">
        <f t="shared" si="9"/>
        <v/>
      </c>
      <c r="G103" s="10" t="str">
        <f t="shared" si="9"/>
        <v/>
      </c>
      <c r="H103" s="1"/>
      <c r="I103" s="1"/>
      <c r="J103" s="1"/>
      <c r="K103" s="1"/>
    </row>
    <row r="104" spans="1:11" x14ac:dyDescent="0.25">
      <c r="A104" s="6">
        <f t="shared" si="10"/>
        <v>50</v>
      </c>
      <c r="B104" s="6" t="str">
        <f>IFERROR(IF(OR(IF($A$4&gt;$B$4,$A$4-COUNTIF(Calculation!$A$7:$A104,$A$7)+1,$A$4+COUNTIF(Calculation!$A$7:$A104,$A$7)-1)&gt;130,IF($A$4&gt;$B$4,$A$4-COUNTIF(Calculation!$A$7:$A104,$A$7)+1,$A$4+COUNTIF(Calculation!$A$7:$A104,$A$7)-1)&lt;0),"",IF($A$4&gt;$B$4,$A$4-COUNTIF(Calculation!$A$7:$A104,$A$7)+1,$A$4+COUNTIF(Calculation!$A$7:$A104,$A$7)-1)),"")</f>
        <v/>
      </c>
      <c r="C104" s="9" t="str">
        <f t="shared" si="8"/>
        <v/>
      </c>
      <c r="D104" s="1"/>
      <c r="E104" s="10" t="str">
        <f t="shared" si="9"/>
        <v/>
      </c>
      <c r="F104" s="10" t="str">
        <f t="shared" si="9"/>
        <v/>
      </c>
      <c r="G104" s="10" t="str">
        <f t="shared" si="9"/>
        <v/>
      </c>
      <c r="H104" s="1"/>
      <c r="I104" s="1"/>
      <c r="J104" s="1"/>
      <c r="K104" s="1"/>
    </row>
    <row r="105" spans="1:11" x14ac:dyDescent="0.25">
      <c r="A105" s="6">
        <f t="shared" si="10"/>
        <v>50</v>
      </c>
      <c r="B105" s="6" t="str">
        <f>IFERROR(IF(OR(IF($A$4&gt;$B$4,$A$4-COUNTIF(Calculation!$A$7:$A105,$A$7)+1,$A$4+COUNTIF(Calculation!$A$7:$A105,$A$7)-1)&gt;130,IF($A$4&gt;$B$4,$A$4-COUNTIF(Calculation!$A$7:$A105,$A$7)+1,$A$4+COUNTIF(Calculation!$A$7:$A105,$A$7)-1)&lt;0),"",IF($A$4&gt;$B$4,$A$4-COUNTIF(Calculation!$A$7:$A105,$A$7)+1,$A$4+COUNTIF(Calculation!$A$7:$A105,$A$7)-1)),"")</f>
        <v/>
      </c>
      <c r="C105" s="9" t="str">
        <f t="shared" si="8"/>
        <v/>
      </c>
      <c r="D105" s="1"/>
      <c r="E105" s="10" t="str">
        <f t="shared" si="9"/>
        <v/>
      </c>
      <c r="F105" s="10" t="str">
        <f t="shared" si="9"/>
        <v/>
      </c>
      <c r="G105" s="10" t="str">
        <f t="shared" si="9"/>
        <v/>
      </c>
      <c r="H105" s="1"/>
      <c r="I105" s="1"/>
      <c r="J105" s="1"/>
      <c r="K105" s="1"/>
    </row>
    <row r="106" spans="1:11" x14ac:dyDescent="0.25">
      <c r="A106" s="6">
        <f t="shared" si="10"/>
        <v>50</v>
      </c>
      <c r="B106" s="6" t="str">
        <f>IFERROR(IF(OR(IF($A$4&gt;$B$4,$A$4-COUNTIF(Calculation!$A$7:$A106,$A$7)+1,$A$4+COUNTIF(Calculation!$A$7:$A106,$A$7)-1)&gt;130,IF($A$4&gt;$B$4,$A$4-COUNTIF(Calculation!$A$7:$A106,$A$7)+1,$A$4+COUNTIF(Calculation!$A$7:$A106,$A$7)-1)&lt;0),"",IF($A$4&gt;$B$4,$A$4-COUNTIF(Calculation!$A$7:$A106,$A$7)+1,$A$4+COUNTIF(Calculation!$A$7:$A106,$A$7)-1)),"")</f>
        <v/>
      </c>
      <c r="C106" s="9" t="str">
        <f t="shared" si="8"/>
        <v/>
      </c>
      <c r="D106" s="1"/>
      <c r="E106" s="10" t="str">
        <f t="shared" si="9"/>
        <v/>
      </c>
      <c r="F106" s="10" t="str">
        <f t="shared" si="9"/>
        <v/>
      </c>
      <c r="G106" s="10" t="str">
        <f t="shared" si="9"/>
        <v/>
      </c>
      <c r="H106" s="1"/>
      <c r="I106" s="1"/>
      <c r="J106" s="1"/>
      <c r="K106" s="1"/>
    </row>
    <row r="107" spans="1:11" x14ac:dyDescent="0.25">
      <c r="A107" s="6">
        <f t="shared" si="10"/>
        <v>50</v>
      </c>
      <c r="B107" s="6" t="str">
        <f>IFERROR(IF(OR(IF($A$4&gt;$B$4,$A$4-COUNTIF(Calculation!$A$7:$A107,$A$7)+1,$A$4+COUNTIF(Calculation!$A$7:$A107,$A$7)-1)&gt;130,IF($A$4&gt;$B$4,$A$4-COUNTIF(Calculation!$A$7:$A107,$A$7)+1,$A$4+COUNTIF(Calculation!$A$7:$A107,$A$7)-1)&lt;0),"",IF($A$4&gt;$B$4,$A$4-COUNTIF(Calculation!$A$7:$A107,$A$7)+1,$A$4+COUNTIF(Calculation!$A$7:$A107,$A$7)-1)),"")</f>
        <v/>
      </c>
      <c r="C107" s="9" t="str">
        <f t="shared" si="8"/>
        <v/>
      </c>
      <c r="D107" s="1"/>
      <c r="E107" s="10" t="str">
        <f t="shared" ref="E107:G127" si="11">IFERROR(IF($J$9=$J$8,EXP(E$4*($B107-$A107)*1.609344)-1,EXP(E$4*($B107-$A107))-1),"")</f>
        <v/>
      </c>
      <c r="F107" s="10" t="str">
        <f t="shared" si="11"/>
        <v/>
      </c>
      <c r="G107" s="10" t="str">
        <f t="shared" si="11"/>
        <v/>
      </c>
      <c r="H107" s="1"/>
      <c r="I107" s="1"/>
      <c r="J107" s="1"/>
      <c r="K107" s="1"/>
    </row>
    <row r="108" spans="1:11" x14ac:dyDescent="0.25">
      <c r="A108" s="6">
        <f t="shared" si="10"/>
        <v>50</v>
      </c>
      <c r="B108" s="6" t="str">
        <f>IFERROR(IF(OR(IF($A$4&gt;$B$4,$A$4-COUNTIF(Calculation!$A$7:$A108,$A$7)+1,$A$4+COUNTIF(Calculation!$A$7:$A108,$A$7)-1)&gt;130,IF($A$4&gt;$B$4,$A$4-COUNTIF(Calculation!$A$7:$A108,$A$7)+1,$A$4+COUNTIF(Calculation!$A$7:$A108,$A$7)-1)&lt;0),"",IF($A$4&gt;$B$4,$A$4-COUNTIF(Calculation!$A$7:$A108,$A$7)+1,$A$4+COUNTIF(Calculation!$A$7:$A108,$A$7)-1)),"")</f>
        <v/>
      </c>
      <c r="C108" s="9" t="str">
        <f t="shared" si="8"/>
        <v/>
      </c>
      <c r="D108" s="1"/>
      <c r="E108" s="10" t="str">
        <f t="shared" si="11"/>
        <v/>
      </c>
      <c r="F108" s="10" t="str">
        <f t="shared" si="11"/>
        <v/>
      </c>
      <c r="G108" s="10" t="str">
        <f t="shared" si="11"/>
        <v/>
      </c>
      <c r="H108" s="1"/>
      <c r="I108" s="1"/>
      <c r="J108" s="1"/>
      <c r="K108" s="1"/>
    </row>
    <row r="109" spans="1:11" x14ac:dyDescent="0.25">
      <c r="A109" s="6">
        <f t="shared" si="10"/>
        <v>50</v>
      </c>
      <c r="B109" s="6" t="str">
        <f>IFERROR(IF(OR(IF($A$4&gt;$B$4,$A$4-COUNTIF(Calculation!$A$7:$A109,$A$7)+1,$A$4+COUNTIF(Calculation!$A$7:$A109,$A$7)-1)&gt;130,IF($A$4&gt;$B$4,$A$4-COUNTIF(Calculation!$A$7:$A109,$A$7)+1,$A$4+COUNTIF(Calculation!$A$7:$A109,$A$7)-1)&lt;0),"",IF($A$4&gt;$B$4,$A$4-COUNTIF(Calculation!$A$7:$A109,$A$7)+1,$A$4+COUNTIF(Calculation!$A$7:$A109,$A$7)-1)),"")</f>
        <v/>
      </c>
      <c r="C109" s="9" t="str">
        <f t="shared" si="8"/>
        <v/>
      </c>
      <c r="D109" s="1"/>
      <c r="E109" s="10" t="str">
        <f t="shared" si="11"/>
        <v/>
      </c>
      <c r="F109" s="10" t="str">
        <f t="shared" si="11"/>
        <v/>
      </c>
      <c r="G109" s="10" t="str">
        <f t="shared" si="11"/>
        <v/>
      </c>
      <c r="H109" s="1"/>
      <c r="I109" s="1"/>
      <c r="J109" s="1"/>
      <c r="K109" s="1"/>
    </row>
    <row r="110" spans="1:11" x14ac:dyDescent="0.25">
      <c r="A110" s="6">
        <f t="shared" si="10"/>
        <v>50</v>
      </c>
      <c r="B110" s="6" t="str">
        <f>IFERROR(IF(OR(IF($A$4&gt;$B$4,$A$4-COUNTIF(Calculation!$A$7:$A110,$A$7)+1,$A$4+COUNTIF(Calculation!$A$7:$A110,$A$7)-1)&gt;130,IF($A$4&gt;$B$4,$A$4-COUNTIF(Calculation!$A$7:$A110,$A$7)+1,$A$4+COUNTIF(Calculation!$A$7:$A110,$A$7)-1)&lt;0),"",IF($A$4&gt;$B$4,$A$4-COUNTIF(Calculation!$A$7:$A110,$A$7)+1,$A$4+COUNTIF(Calculation!$A$7:$A110,$A$7)-1)),"")</f>
        <v/>
      </c>
      <c r="C110" s="9" t="str">
        <f t="shared" si="8"/>
        <v/>
      </c>
      <c r="D110" s="1"/>
      <c r="E110" s="10" t="str">
        <f t="shared" si="11"/>
        <v/>
      </c>
      <c r="F110" s="10" t="str">
        <f t="shared" si="11"/>
        <v/>
      </c>
      <c r="G110" s="10" t="str">
        <f t="shared" si="11"/>
        <v/>
      </c>
      <c r="H110" s="1"/>
      <c r="I110" s="1"/>
      <c r="J110" s="1"/>
      <c r="K110" s="1"/>
    </row>
    <row r="111" spans="1:11" x14ac:dyDescent="0.25">
      <c r="A111" s="6">
        <f t="shared" si="10"/>
        <v>50</v>
      </c>
      <c r="B111" s="6" t="str">
        <f>IFERROR(IF(OR(IF($A$4&gt;$B$4,$A$4-COUNTIF(Calculation!$A$7:$A111,$A$7)+1,$A$4+COUNTIF(Calculation!$A$7:$A111,$A$7)-1)&gt;130,IF($A$4&gt;$B$4,$A$4-COUNTIF(Calculation!$A$7:$A111,$A$7)+1,$A$4+COUNTIF(Calculation!$A$7:$A111,$A$7)-1)&lt;0),"",IF($A$4&gt;$B$4,$A$4-COUNTIF(Calculation!$A$7:$A111,$A$7)+1,$A$4+COUNTIF(Calculation!$A$7:$A111,$A$7)-1)),"")</f>
        <v/>
      </c>
      <c r="C111" s="9" t="str">
        <f t="shared" si="8"/>
        <v/>
      </c>
      <c r="D111" s="1"/>
      <c r="E111" s="10" t="str">
        <f t="shared" si="11"/>
        <v/>
      </c>
      <c r="F111" s="10" t="str">
        <f t="shared" si="11"/>
        <v/>
      </c>
      <c r="G111" s="10" t="str">
        <f t="shared" si="11"/>
        <v/>
      </c>
      <c r="H111" s="1"/>
      <c r="I111" s="1"/>
      <c r="J111" s="1"/>
      <c r="K111" s="1"/>
    </row>
    <row r="112" spans="1:11" x14ac:dyDescent="0.25">
      <c r="A112" s="6">
        <f t="shared" si="10"/>
        <v>50</v>
      </c>
      <c r="B112" s="6" t="str">
        <f>IFERROR(IF(OR(IF($A$4&gt;$B$4,$A$4-COUNTIF(Calculation!$A$7:$A112,$A$7)+1,$A$4+COUNTIF(Calculation!$A$7:$A112,$A$7)-1)&gt;130,IF($A$4&gt;$B$4,$A$4-COUNTIF(Calculation!$A$7:$A112,$A$7)+1,$A$4+COUNTIF(Calculation!$A$7:$A112,$A$7)-1)&lt;0),"",IF($A$4&gt;$B$4,$A$4-COUNTIF(Calculation!$A$7:$A112,$A$7)+1,$A$4+COUNTIF(Calculation!$A$7:$A112,$A$7)-1)),"")</f>
        <v/>
      </c>
      <c r="C112" s="9" t="str">
        <f t="shared" si="8"/>
        <v/>
      </c>
      <c r="D112" s="1"/>
      <c r="E112" s="10" t="str">
        <f t="shared" si="11"/>
        <v/>
      </c>
      <c r="F112" s="10" t="str">
        <f t="shared" si="11"/>
        <v/>
      </c>
      <c r="G112" s="10" t="str">
        <f t="shared" si="11"/>
        <v/>
      </c>
      <c r="H112" s="1"/>
      <c r="I112" s="1"/>
      <c r="J112" s="1"/>
      <c r="K112" s="1"/>
    </row>
    <row r="113" spans="1:11" x14ac:dyDescent="0.25">
      <c r="A113" s="6">
        <f t="shared" si="10"/>
        <v>50</v>
      </c>
      <c r="B113" s="6" t="str">
        <f>IFERROR(IF(OR(IF($A$4&gt;$B$4,$A$4-COUNTIF(Calculation!$A$7:$A113,$A$7)+1,$A$4+COUNTIF(Calculation!$A$7:$A113,$A$7)-1)&gt;130,IF($A$4&gt;$B$4,$A$4-COUNTIF(Calculation!$A$7:$A113,$A$7)+1,$A$4+COUNTIF(Calculation!$A$7:$A113,$A$7)-1)&lt;0),"",IF($A$4&gt;$B$4,$A$4-COUNTIF(Calculation!$A$7:$A113,$A$7)+1,$A$4+COUNTIF(Calculation!$A$7:$A113,$A$7)-1)),"")</f>
        <v/>
      </c>
      <c r="C113" s="9" t="str">
        <f t="shared" si="8"/>
        <v/>
      </c>
      <c r="D113" s="1"/>
      <c r="E113" s="10" t="str">
        <f t="shared" si="11"/>
        <v/>
      </c>
      <c r="F113" s="10" t="str">
        <f t="shared" si="11"/>
        <v/>
      </c>
      <c r="G113" s="10" t="str">
        <f t="shared" si="11"/>
        <v/>
      </c>
      <c r="H113" s="1"/>
      <c r="I113" s="1"/>
      <c r="J113" s="1"/>
      <c r="K113" s="1"/>
    </row>
    <row r="114" spans="1:11" x14ac:dyDescent="0.25">
      <c r="A114" s="6">
        <f t="shared" si="10"/>
        <v>50</v>
      </c>
      <c r="B114" s="6" t="str">
        <f>IFERROR(IF(OR(IF($A$4&gt;$B$4,$A$4-COUNTIF(Calculation!$A$7:$A114,$A$7)+1,$A$4+COUNTIF(Calculation!$A$7:$A114,$A$7)-1)&gt;130,IF($A$4&gt;$B$4,$A$4-COUNTIF(Calculation!$A$7:$A114,$A$7)+1,$A$4+COUNTIF(Calculation!$A$7:$A114,$A$7)-1)&lt;0),"",IF($A$4&gt;$B$4,$A$4-COUNTIF(Calculation!$A$7:$A114,$A$7)+1,$A$4+COUNTIF(Calculation!$A$7:$A114,$A$7)-1)),"")</f>
        <v/>
      </c>
      <c r="C114" s="9" t="str">
        <f t="shared" si="8"/>
        <v/>
      </c>
      <c r="D114" s="1"/>
      <c r="E114" s="10" t="str">
        <f t="shared" si="11"/>
        <v/>
      </c>
      <c r="F114" s="10" t="str">
        <f t="shared" si="11"/>
        <v/>
      </c>
      <c r="G114" s="10" t="str">
        <f t="shared" si="11"/>
        <v/>
      </c>
      <c r="H114" s="1"/>
      <c r="I114" s="1"/>
      <c r="J114" s="1"/>
      <c r="K114" s="1"/>
    </row>
    <row r="115" spans="1:11" x14ac:dyDescent="0.25">
      <c r="A115" s="6">
        <f t="shared" si="10"/>
        <v>50</v>
      </c>
      <c r="B115" s="6" t="str">
        <f>IFERROR(IF(OR(IF($A$4&gt;$B$4,$A$4-COUNTIF(Calculation!$A$7:$A115,$A$7)+1,$A$4+COUNTIF(Calculation!$A$7:$A115,$A$7)-1)&gt;130,IF($A$4&gt;$B$4,$A$4-COUNTIF(Calculation!$A$7:$A115,$A$7)+1,$A$4+COUNTIF(Calculation!$A$7:$A115,$A$7)-1)&lt;0),"",IF($A$4&gt;$B$4,$A$4-COUNTIF(Calculation!$A$7:$A115,$A$7)+1,$A$4+COUNTIF(Calculation!$A$7:$A115,$A$7)-1)),"")</f>
        <v/>
      </c>
      <c r="C115" s="9" t="str">
        <f t="shared" si="8"/>
        <v/>
      </c>
      <c r="D115" s="1"/>
      <c r="E115" s="10" t="str">
        <f t="shared" si="11"/>
        <v/>
      </c>
      <c r="F115" s="10" t="str">
        <f t="shared" si="11"/>
        <v/>
      </c>
      <c r="G115" s="10" t="str">
        <f t="shared" si="11"/>
        <v/>
      </c>
      <c r="H115" s="1"/>
      <c r="I115" s="1"/>
      <c r="J115" s="1"/>
      <c r="K115" s="1"/>
    </row>
    <row r="116" spans="1:11" x14ac:dyDescent="0.25">
      <c r="A116" s="6">
        <f t="shared" si="10"/>
        <v>50</v>
      </c>
      <c r="B116" s="6" t="str">
        <f>IFERROR(IF(OR(IF($A$4&gt;$B$4,$A$4-COUNTIF(Calculation!$A$7:$A116,$A$7)+1,$A$4+COUNTIF(Calculation!$A$7:$A116,$A$7)-1)&gt;130,IF($A$4&gt;$B$4,$A$4-COUNTIF(Calculation!$A$7:$A116,$A$7)+1,$A$4+COUNTIF(Calculation!$A$7:$A116,$A$7)-1)&lt;0),"",IF($A$4&gt;$B$4,$A$4-COUNTIF(Calculation!$A$7:$A116,$A$7)+1,$A$4+COUNTIF(Calculation!$A$7:$A116,$A$7)-1)),"")</f>
        <v/>
      </c>
      <c r="C116" s="9" t="str">
        <f t="shared" si="8"/>
        <v/>
      </c>
      <c r="D116" s="1"/>
      <c r="E116" s="10" t="str">
        <f t="shared" si="11"/>
        <v/>
      </c>
      <c r="F116" s="10" t="str">
        <f t="shared" si="11"/>
        <v/>
      </c>
      <c r="G116" s="10" t="str">
        <f t="shared" si="11"/>
        <v/>
      </c>
      <c r="H116" s="1"/>
      <c r="I116" s="1"/>
      <c r="J116" s="1"/>
      <c r="K116" s="1"/>
    </row>
    <row r="117" spans="1:11" x14ac:dyDescent="0.25">
      <c r="A117" s="6">
        <f t="shared" si="10"/>
        <v>50</v>
      </c>
      <c r="B117" s="6" t="str">
        <f>IFERROR(IF(OR(IF($A$4&gt;$B$4,$A$4-COUNTIF(Calculation!$A$7:$A117,$A$7)+1,$A$4+COUNTIF(Calculation!$A$7:$A117,$A$7)-1)&gt;130,IF($A$4&gt;$B$4,$A$4-COUNTIF(Calculation!$A$7:$A117,$A$7)+1,$A$4+COUNTIF(Calculation!$A$7:$A117,$A$7)-1)&lt;0),"",IF($A$4&gt;$B$4,$A$4-COUNTIF(Calculation!$A$7:$A117,$A$7)+1,$A$4+COUNTIF(Calculation!$A$7:$A117,$A$7)-1)),"")</f>
        <v/>
      </c>
      <c r="C117" s="9" t="str">
        <f t="shared" si="8"/>
        <v/>
      </c>
      <c r="D117" s="1"/>
      <c r="E117" s="10" t="str">
        <f t="shared" si="11"/>
        <v/>
      </c>
      <c r="F117" s="10" t="str">
        <f t="shared" si="11"/>
        <v/>
      </c>
      <c r="G117" s="10" t="str">
        <f t="shared" si="11"/>
        <v/>
      </c>
      <c r="H117" s="1"/>
      <c r="I117" s="1"/>
      <c r="J117" s="1"/>
      <c r="K117" s="1"/>
    </row>
    <row r="118" spans="1:11" x14ac:dyDescent="0.25">
      <c r="A118" s="6">
        <f t="shared" si="10"/>
        <v>50</v>
      </c>
      <c r="B118" s="6" t="str">
        <f>IFERROR(IF(OR(IF($A$4&gt;$B$4,$A$4-COUNTIF(Calculation!$A$7:$A118,$A$7)+1,$A$4+COUNTIF(Calculation!$A$7:$A118,$A$7)-1)&gt;130,IF($A$4&gt;$B$4,$A$4-COUNTIF(Calculation!$A$7:$A118,$A$7)+1,$A$4+COUNTIF(Calculation!$A$7:$A118,$A$7)-1)&lt;0),"",IF($A$4&gt;$B$4,$A$4-COUNTIF(Calculation!$A$7:$A118,$A$7)+1,$A$4+COUNTIF(Calculation!$A$7:$A118,$A$7)-1)),"")</f>
        <v/>
      </c>
      <c r="C118" s="9" t="str">
        <f t="shared" si="8"/>
        <v/>
      </c>
      <c r="D118" s="1"/>
      <c r="E118" s="10" t="str">
        <f t="shared" si="11"/>
        <v/>
      </c>
      <c r="F118" s="10" t="str">
        <f t="shared" si="11"/>
        <v/>
      </c>
      <c r="G118" s="10" t="str">
        <f t="shared" si="11"/>
        <v/>
      </c>
      <c r="H118" s="1"/>
      <c r="I118" s="1"/>
      <c r="J118" s="1"/>
      <c r="K118" s="1"/>
    </row>
    <row r="119" spans="1:11" x14ac:dyDescent="0.25">
      <c r="A119" s="6">
        <f t="shared" si="10"/>
        <v>50</v>
      </c>
      <c r="B119" s="6" t="str">
        <f>IFERROR(IF(OR(IF($A$4&gt;$B$4,$A$4-COUNTIF(Calculation!$A$7:$A119,$A$7)+1,$A$4+COUNTIF(Calculation!$A$7:$A119,$A$7)-1)&gt;130,IF($A$4&gt;$B$4,$A$4-COUNTIF(Calculation!$A$7:$A119,$A$7)+1,$A$4+COUNTIF(Calculation!$A$7:$A119,$A$7)-1)&lt;0),"",IF($A$4&gt;$B$4,$A$4-COUNTIF(Calculation!$A$7:$A119,$A$7)+1,$A$4+COUNTIF(Calculation!$A$7:$A119,$A$7)-1)),"")</f>
        <v/>
      </c>
      <c r="C119" s="9" t="str">
        <f t="shared" si="8"/>
        <v/>
      </c>
      <c r="D119" s="1"/>
      <c r="E119" s="10" t="str">
        <f t="shared" si="11"/>
        <v/>
      </c>
      <c r="F119" s="10" t="str">
        <f t="shared" si="11"/>
        <v/>
      </c>
      <c r="G119" s="10" t="str">
        <f t="shared" si="11"/>
        <v/>
      </c>
      <c r="H119" s="1"/>
      <c r="I119" s="1"/>
      <c r="J119" s="1"/>
      <c r="K119" s="1"/>
    </row>
    <row r="120" spans="1:11" x14ac:dyDescent="0.25">
      <c r="A120" s="6">
        <f t="shared" si="10"/>
        <v>50</v>
      </c>
      <c r="B120" s="6" t="str">
        <f>IFERROR(IF(OR(IF($A$4&gt;$B$4,$A$4-COUNTIF(Calculation!$A$7:$A120,$A$7)+1,$A$4+COUNTIF(Calculation!$A$7:$A120,$A$7)-1)&gt;130,IF($A$4&gt;$B$4,$A$4-COUNTIF(Calculation!$A$7:$A120,$A$7)+1,$A$4+COUNTIF(Calculation!$A$7:$A120,$A$7)-1)&lt;0),"",IF($A$4&gt;$B$4,$A$4-COUNTIF(Calculation!$A$7:$A120,$A$7)+1,$A$4+COUNTIF(Calculation!$A$7:$A120,$A$7)-1)),"")</f>
        <v/>
      </c>
      <c r="C120" s="9" t="str">
        <f t="shared" si="8"/>
        <v/>
      </c>
      <c r="D120" s="1"/>
      <c r="E120" s="10" t="str">
        <f t="shared" si="11"/>
        <v/>
      </c>
      <c r="F120" s="10" t="str">
        <f t="shared" si="11"/>
        <v/>
      </c>
      <c r="G120" s="10" t="str">
        <f t="shared" si="11"/>
        <v/>
      </c>
      <c r="H120" s="1"/>
      <c r="I120" s="1"/>
      <c r="J120" s="1"/>
      <c r="K120" s="1"/>
    </row>
    <row r="121" spans="1:11" x14ac:dyDescent="0.25">
      <c r="A121" s="6">
        <f t="shared" si="10"/>
        <v>50</v>
      </c>
      <c r="B121" s="6" t="str">
        <f>IFERROR(IF(OR(IF($A$4&gt;$B$4,$A$4-COUNTIF(Calculation!$A$7:$A121,$A$7)+1,$A$4+COUNTIF(Calculation!$A$7:$A121,$A$7)-1)&gt;130,IF($A$4&gt;$B$4,$A$4-COUNTIF(Calculation!$A$7:$A121,$A$7)+1,$A$4+COUNTIF(Calculation!$A$7:$A121,$A$7)-1)&lt;0),"",IF($A$4&gt;$B$4,$A$4-COUNTIF(Calculation!$A$7:$A121,$A$7)+1,$A$4+COUNTIF(Calculation!$A$7:$A121,$A$7)-1)),"")</f>
        <v/>
      </c>
      <c r="C121" s="9" t="str">
        <f t="shared" si="8"/>
        <v/>
      </c>
      <c r="D121" s="1"/>
      <c r="E121" s="10" t="str">
        <f t="shared" si="11"/>
        <v/>
      </c>
      <c r="F121" s="10" t="str">
        <f t="shared" si="11"/>
        <v/>
      </c>
      <c r="G121" s="10" t="str">
        <f t="shared" si="11"/>
        <v/>
      </c>
      <c r="H121" s="1"/>
      <c r="I121" s="1"/>
      <c r="J121" s="1"/>
      <c r="K121" s="1"/>
    </row>
    <row r="122" spans="1:11" x14ac:dyDescent="0.25">
      <c r="A122" s="6">
        <f t="shared" si="10"/>
        <v>50</v>
      </c>
      <c r="B122" s="6" t="str">
        <f>IFERROR(IF(OR(IF($A$4&gt;$B$4,$A$4-COUNTIF(Calculation!$A$7:$A122,$A$7)+1,$A$4+COUNTIF(Calculation!$A$7:$A122,$A$7)-1)&gt;130,IF($A$4&gt;$B$4,$A$4-COUNTIF(Calculation!$A$7:$A122,$A$7)+1,$A$4+COUNTIF(Calculation!$A$7:$A122,$A$7)-1)&lt;0),"",IF($A$4&gt;$B$4,$A$4-COUNTIF(Calculation!$A$7:$A122,$A$7)+1,$A$4+COUNTIF(Calculation!$A$7:$A122,$A$7)-1)),"")</f>
        <v/>
      </c>
      <c r="C122" s="9" t="str">
        <f t="shared" si="8"/>
        <v/>
      </c>
      <c r="D122" s="1"/>
      <c r="E122" s="10" t="str">
        <f t="shared" si="11"/>
        <v/>
      </c>
      <c r="F122" s="10" t="str">
        <f t="shared" si="11"/>
        <v/>
      </c>
      <c r="G122" s="10" t="str">
        <f t="shared" si="11"/>
        <v/>
      </c>
      <c r="H122" s="1"/>
      <c r="I122" s="1"/>
      <c r="J122" s="1"/>
      <c r="K122" s="1"/>
    </row>
    <row r="123" spans="1:11" x14ac:dyDescent="0.25">
      <c r="A123" s="6">
        <f t="shared" si="10"/>
        <v>50</v>
      </c>
      <c r="B123" s="6" t="str">
        <f>IFERROR(IF(OR(IF($A$4&gt;$B$4,$A$4-COUNTIF(Calculation!$A$7:$A123,$A$7)+1,$A$4+COUNTIF(Calculation!$A$7:$A123,$A$7)-1)&gt;130,IF($A$4&gt;$B$4,$A$4-COUNTIF(Calculation!$A$7:$A123,$A$7)+1,$A$4+COUNTIF(Calculation!$A$7:$A123,$A$7)-1)&lt;0),"",IF($A$4&gt;$B$4,$A$4-COUNTIF(Calculation!$A$7:$A123,$A$7)+1,$A$4+COUNTIF(Calculation!$A$7:$A123,$A$7)-1)),"")</f>
        <v/>
      </c>
      <c r="C123" s="9" t="str">
        <f t="shared" si="8"/>
        <v/>
      </c>
      <c r="D123" s="1"/>
      <c r="E123" s="10" t="str">
        <f t="shared" si="11"/>
        <v/>
      </c>
      <c r="F123" s="10" t="str">
        <f t="shared" si="11"/>
        <v/>
      </c>
      <c r="G123" s="10" t="str">
        <f t="shared" si="11"/>
        <v/>
      </c>
      <c r="H123" s="1"/>
      <c r="I123" s="1"/>
      <c r="J123" s="1"/>
      <c r="K123" s="1"/>
    </row>
    <row r="124" spans="1:11" x14ac:dyDescent="0.25">
      <c r="A124" s="6">
        <f t="shared" si="10"/>
        <v>50</v>
      </c>
      <c r="B124" s="6" t="str">
        <f>IFERROR(IF(OR(IF($A$4&gt;$B$4,$A$4-COUNTIF(Calculation!$A$7:$A124,$A$7)+1,$A$4+COUNTIF(Calculation!$A$7:$A124,$A$7)-1)&gt;130,IF($A$4&gt;$B$4,$A$4-COUNTIF(Calculation!$A$7:$A124,$A$7)+1,$A$4+COUNTIF(Calculation!$A$7:$A124,$A$7)-1)&lt;0),"",IF($A$4&gt;$B$4,$A$4-COUNTIF(Calculation!$A$7:$A124,$A$7)+1,$A$4+COUNTIF(Calculation!$A$7:$A124,$A$7)-1)),"")</f>
        <v/>
      </c>
      <c r="C124" s="9" t="str">
        <f t="shared" si="8"/>
        <v/>
      </c>
      <c r="D124" s="1"/>
      <c r="E124" s="10" t="str">
        <f t="shared" si="11"/>
        <v/>
      </c>
      <c r="F124" s="10" t="str">
        <f t="shared" si="11"/>
        <v/>
      </c>
      <c r="G124" s="10" t="str">
        <f t="shared" si="11"/>
        <v/>
      </c>
      <c r="H124" s="1"/>
      <c r="I124" s="1"/>
      <c r="J124" s="1"/>
      <c r="K124" s="1"/>
    </row>
    <row r="125" spans="1:11" x14ac:dyDescent="0.25">
      <c r="A125" s="6">
        <f t="shared" si="10"/>
        <v>50</v>
      </c>
      <c r="B125" s="6" t="str">
        <f>IFERROR(IF(OR(IF($A$4&gt;$B$4,$A$4-COUNTIF(Calculation!$A$7:$A125,$A$7)+1,$A$4+COUNTIF(Calculation!$A$7:$A125,$A$7)-1)&gt;130,IF($A$4&gt;$B$4,$A$4-COUNTIF(Calculation!$A$7:$A125,$A$7)+1,$A$4+COUNTIF(Calculation!$A$7:$A125,$A$7)-1)&lt;0),"",IF($A$4&gt;$B$4,$A$4-COUNTIF(Calculation!$A$7:$A125,$A$7)+1,$A$4+COUNTIF(Calculation!$A$7:$A125,$A$7)-1)),"")</f>
        <v/>
      </c>
      <c r="C125" s="9" t="str">
        <f t="shared" si="8"/>
        <v/>
      </c>
      <c r="D125" s="1"/>
      <c r="E125" s="10" t="str">
        <f t="shared" si="11"/>
        <v/>
      </c>
      <c r="F125" s="10" t="str">
        <f t="shared" si="11"/>
        <v/>
      </c>
      <c r="G125" s="10" t="str">
        <f t="shared" si="11"/>
        <v/>
      </c>
      <c r="H125" s="1"/>
      <c r="I125" s="1"/>
      <c r="J125" s="1"/>
      <c r="K125" s="1"/>
    </row>
    <row r="126" spans="1:11" x14ac:dyDescent="0.25">
      <c r="A126" s="6">
        <f t="shared" si="10"/>
        <v>50</v>
      </c>
      <c r="B126" s="6" t="str">
        <f>IFERROR(IF(OR(IF($A$4&gt;$B$4,$A$4-COUNTIF(Calculation!$A$7:$A126,$A$7)+1,$A$4+COUNTIF(Calculation!$A$7:$A126,$A$7)-1)&gt;130,IF($A$4&gt;$B$4,$A$4-COUNTIF(Calculation!$A$7:$A126,$A$7)+1,$A$4+COUNTIF(Calculation!$A$7:$A126,$A$7)-1)&lt;0),"",IF($A$4&gt;$B$4,$A$4-COUNTIF(Calculation!$A$7:$A126,$A$7)+1,$A$4+COUNTIF(Calculation!$A$7:$A126,$A$7)-1)),"")</f>
        <v/>
      </c>
      <c r="C126" s="9" t="str">
        <f t="shared" si="8"/>
        <v/>
      </c>
      <c r="D126" s="1"/>
      <c r="E126" s="10" t="str">
        <f t="shared" si="11"/>
        <v/>
      </c>
      <c r="F126" s="10" t="str">
        <f t="shared" si="11"/>
        <v/>
      </c>
      <c r="G126" s="10" t="str">
        <f t="shared" si="11"/>
        <v/>
      </c>
      <c r="H126" s="1"/>
      <c r="I126" s="1"/>
      <c r="J126" s="1"/>
      <c r="K126" s="1"/>
    </row>
    <row r="127" spans="1:11" x14ac:dyDescent="0.25">
      <c r="A127" s="6">
        <f t="shared" si="10"/>
        <v>50</v>
      </c>
      <c r="B127" s="6" t="str">
        <f>IFERROR(IF(OR(IF($A$4&gt;$B$4,$A$4-COUNTIF(Calculation!$A$7:$A127,$A$7)+1,$A$4+COUNTIF(Calculation!$A$7:$A127,$A$7)-1)&gt;130,IF($A$4&gt;$B$4,$A$4-COUNTIF(Calculation!$A$7:$A127,$A$7)+1,$A$4+COUNTIF(Calculation!$A$7:$A127,$A$7)-1)&lt;0),"",IF($A$4&gt;$B$4,$A$4-COUNTIF(Calculation!$A$7:$A127,$A$7)+1,$A$4+COUNTIF(Calculation!$A$7:$A127,$A$7)-1)),"")</f>
        <v/>
      </c>
      <c r="C127" s="9" t="str">
        <f t="shared" si="8"/>
        <v/>
      </c>
      <c r="D127" s="1"/>
      <c r="E127" s="10" t="str">
        <f t="shared" si="11"/>
        <v/>
      </c>
      <c r="F127" s="10" t="str">
        <f t="shared" si="11"/>
        <v/>
      </c>
      <c r="G127" s="10" t="str">
        <f t="shared" si="11"/>
        <v/>
      </c>
      <c r="H127" s="1"/>
      <c r="I127" s="1"/>
      <c r="J127" s="1"/>
      <c r="K127" s="1"/>
    </row>
    <row r="128" spans="1:11" x14ac:dyDescent="0.25">
      <c r="A128" s="1"/>
      <c r="B128" s="1"/>
      <c r="C128" s="1"/>
      <c r="D128" s="1"/>
      <c r="E128" s="1"/>
      <c r="F128" s="1"/>
      <c r="G128" s="1"/>
      <c r="H128" s="1"/>
      <c r="I128" s="1"/>
      <c r="J128" s="1"/>
      <c r="K128" s="1"/>
    </row>
    <row r="129" s="2" customFormat="1" ht="12" hidden="1" customHeight="1" x14ac:dyDescent="0.25"/>
  </sheetData>
  <mergeCells count="4">
    <mergeCell ref="A2:C2"/>
    <mergeCell ref="E2:G2"/>
    <mergeCell ref="I2:J2"/>
    <mergeCell ref="I7:I8"/>
  </mergeCells>
  <phoneticPr fontId="2" type="noConversion"/>
  <pageMargins left="0.75" right="0.75" top="1" bottom="1" header="0.5" footer="0.5"/>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B376-B823-4054-B84E-FA89F095A9D1}">
  <dimension ref="A1:G464"/>
  <sheetViews>
    <sheetView showGridLines="0" showRowColHeaders="0" zoomScaleNormal="100" workbookViewId="0">
      <selection activeCell="H43" sqref="H43"/>
    </sheetView>
  </sheetViews>
  <sheetFormatPr defaultColWidth="11.453125" defaultRowHeight="12.5" x14ac:dyDescent="0.25"/>
  <cols>
    <col min="1" max="7" width="11.453125" customWidth="1"/>
  </cols>
  <sheetData>
    <row r="1" spans="1:7" x14ac:dyDescent="0.25">
      <c r="A1" s="62"/>
      <c r="B1" s="62"/>
      <c r="C1" s="62"/>
      <c r="D1" s="62"/>
      <c r="E1" s="62"/>
      <c r="F1" s="62"/>
      <c r="G1" s="62"/>
    </row>
    <row r="2" spans="1:7" x14ac:dyDescent="0.25">
      <c r="A2" s="62"/>
      <c r="B2" s="62"/>
      <c r="C2" s="62"/>
      <c r="D2" s="62"/>
      <c r="E2" s="62"/>
      <c r="F2" s="62"/>
      <c r="G2" s="62"/>
    </row>
    <row r="3" spans="1:7" x14ac:dyDescent="0.25">
      <c r="A3" s="62"/>
      <c r="B3" s="62"/>
      <c r="C3" s="62"/>
      <c r="D3" s="62"/>
      <c r="E3" s="62"/>
      <c r="F3" s="62"/>
      <c r="G3" s="62"/>
    </row>
    <row r="4" spans="1:7" x14ac:dyDescent="0.25">
      <c r="A4" s="62"/>
      <c r="B4" s="62"/>
      <c r="C4" s="62"/>
      <c r="D4" s="62"/>
      <c r="E4" s="62"/>
      <c r="F4" s="62"/>
      <c r="G4" s="62"/>
    </row>
    <row r="5" spans="1:7" x14ac:dyDescent="0.25">
      <c r="A5" s="62"/>
      <c r="B5" s="62"/>
      <c r="C5" s="62"/>
      <c r="D5" s="62"/>
      <c r="E5" s="62"/>
      <c r="F5" s="62"/>
      <c r="G5" s="62"/>
    </row>
    <row r="6" spans="1:7" x14ac:dyDescent="0.25">
      <c r="A6" s="62"/>
      <c r="B6" s="62"/>
      <c r="C6" s="62"/>
      <c r="D6" s="62"/>
      <c r="E6" s="62"/>
      <c r="F6" s="62"/>
      <c r="G6" s="62"/>
    </row>
    <row r="7" spans="1:7" x14ac:dyDescent="0.25">
      <c r="A7" s="62"/>
      <c r="B7" s="62"/>
      <c r="C7" s="62"/>
      <c r="D7" s="62"/>
      <c r="E7" s="62"/>
      <c r="F7" s="62"/>
      <c r="G7" s="62"/>
    </row>
    <row r="8" spans="1:7" x14ac:dyDescent="0.25">
      <c r="A8" s="62"/>
      <c r="B8" s="62"/>
      <c r="C8" s="62"/>
      <c r="D8" s="62"/>
      <c r="E8" s="62"/>
      <c r="F8" s="62"/>
      <c r="G8" s="62"/>
    </row>
    <row r="9" spans="1:7" x14ac:dyDescent="0.25">
      <c r="A9" s="62"/>
      <c r="B9" s="62"/>
      <c r="C9" s="62"/>
      <c r="D9" s="62"/>
      <c r="E9" s="62"/>
      <c r="F9" s="62"/>
      <c r="G9" s="62"/>
    </row>
    <row r="10" spans="1:7" x14ac:dyDescent="0.25">
      <c r="A10" s="62"/>
      <c r="B10" s="62"/>
      <c r="C10" s="62"/>
      <c r="D10" s="62"/>
      <c r="E10" s="62"/>
      <c r="F10" s="62"/>
      <c r="G10" s="62"/>
    </row>
    <row r="11" spans="1:7" x14ac:dyDescent="0.25">
      <c r="A11" s="62"/>
      <c r="B11" s="62"/>
      <c r="C11" s="62"/>
      <c r="D11" s="62"/>
      <c r="E11" s="62"/>
      <c r="F11" s="62"/>
      <c r="G11" s="62"/>
    </row>
    <row r="12" spans="1:7" x14ac:dyDescent="0.25">
      <c r="A12" s="62"/>
      <c r="B12" s="62"/>
      <c r="C12" s="62"/>
      <c r="D12" s="62"/>
      <c r="E12" s="62"/>
      <c r="F12" s="62"/>
      <c r="G12" s="62"/>
    </row>
    <row r="13" spans="1:7" x14ac:dyDescent="0.25">
      <c r="A13" s="62"/>
      <c r="B13" s="62"/>
      <c r="C13" s="62"/>
      <c r="D13" s="62"/>
      <c r="E13" s="62"/>
      <c r="F13" s="62"/>
      <c r="G13" s="62"/>
    </row>
    <row r="14" spans="1:7" x14ac:dyDescent="0.25">
      <c r="A14" s="62"/>
      <c r="B14" s="62"/>
      <c r="C14" s="62"/>
      <c r="D14" s="62"/>
      <c r="E14" s="62"/>
      <c r="F14" s="62"/>
      <c r="G14" s="62"/>
    </row>
    <row r="15" spans="1:7" x14ac:dyDescent="0.25">
      <c r="A15" s="62"/>
      <c r="B15" s="62"/>
      <c r="C15" s="62"/>
      <c r="D15" s="62"/>
      <c r="E15" s="62"/>
      <c r="F15" s="62"/>
      <c r="G15" s="62"/>
    </row>
    <row r="16" spans="1:7" x14ac:dyDescent="0.25">
      <c r="A16" s="62"/>
      <c r="B16" s="62"/>
      <c r="C16" s="62"/>
      <c r="D16" s="62"/>
      <c r="E16" s="62"/>
      <c r="F16" s="62"/>
      <c r="G16" s="62"/>
    </row>
    <row r="17" spans="1:7" x14ac:dyDescent="0.25">
      <c r="A17" s="62"/>
      <c r="B17" s="62"/>
      <c r="C17" s="62"/>
      <c r="D17" s="62"/>
      <c r="E17" s="62"/>
      <c r="F17" s="62"/>
      <c r="G17" s="62"/>
    </row>
    <row r="18" spans="1:7" x14ac:dyDescent="0.25">
      <c r="A18" s="62"/>
      <c r="B18" s="62"/>
      <c r="C18" s="62"/>
      <c r="D18" s="62"/>
      <c r="E18" s="62"/>
      <c r="F18" s="62"/>
      <c r="G18" s="62"/>
    </row>
    <row r="19" spans="1:7" x14ac:dyDescent="0.25">
      <c r="A19" s="62"/>
      <c r="B19" s="62"/>
      <c r="C19" s="62"/>
      <c r="D19" s="62"/>
      <c r="E19" s="62"/>
      <c r="F19" s="62"/>
      <c r="G19" s="62"/>
    </row>
    <row r="20" spans="1:7" x14ac:dyDescent="0.25">
      <c r="A20" s="62"/>
      <c r="B20" s="62"/>
      <c r="C20" s="62"/>
      <c r="D20" s="62"/>
      <c r="E20" s="62"/>
      <c r="F20" s="62"/>
      <c r="G20" s="62"/>
    </row>
    <row r="21" spans="1:7" x14ac:dyDescent="0.25">
      <c r="A21" s="62"/>
      <c r="B21" s="62"/>
      <c r="C21" s="62"/>
      <c r="D21" s="62"/>
      <c r="E21" s="62"/>
      <c r="F21" s="62"/>
      <c r="G21" s="62"/>
    </row>
    <row r="22" spans="1:7" x14ac:dyDescent="0.25">
      <c r="A22" s="62"/>
      <c r="B22" s="62"/>
      <c r="C22" s="62"/>
      <c r="D22" s="62"/>
      <c r="E22" s="62"/>
      <c r="F22" s="62"/>
      <c r="G22" s="62"/>
    </row>
    <row r="23" spans="1:7" x14ac:dyDescent="0.25">
      <c r="A23" s="62"/>
      <c r="B23" s="62"/>
      <c r="C23" s="62"/>
      <c r="D23" s="62"/>
      <c r="E23" s="62"/>
      <c r="F23" s="62"/>
      <c r="G23" s="62"/>
    </row>
    <row r="24" spans="1:7" x14ac:dyDescent="0.25">
      <c r="A24" s="62"/>
      <c r="B24" s="62"/>
      <c r="C24" s="62"/>
      <c r="D24" s="62"/>
      <c r="E24" s="62"/>
      <c r="F24" s="62"/>
      <c r="G24" s="62"/>
    </row>
    <row r="25" spans="1:7" x14ac:dyDescent="0.25">
      <c r="A25" s="62"/>
      <c r="B25" s="62"/>
      <c r="C25" s="62"/>
      <c r="D25" s="62"/>
      <c r="E25" s="62"/>
      <c r="F25" s="62"/>
      <c r="G25" s="62"/>
    </row>
    <row r="26" spans="1:7" x14ac:dyDescent="0.25">
      <c r="A26" s="62"/>
      <c r="B26" s="62"/>
      <c r="C26" s="62"/>
      <c r="D26" s="62"/>
      <c r="E26" s="62"/>
      <c r="F26" s="62"/>
      <c r="G26" s="62"/>
    </row>
    <row r="27" spans="1:7" x14ac:dyDescent="0.25">
      <c r="A27" s="62"/>
      <c r="B27" s="62"/>
      <c r="C27" s="62"/>
      <c r="D27" s="62"/>
      <c r="E27" s="62"/>
      <c r="F27" s="62"/>
      <c r="G27" s="62"/>
    </row>
    <row r="28" spans="1:7" x14ac:dyDescent="0.25">
      <c r="A28" s="62"/>
      <c r="B28" s="62"/>
      <c r="C28" s="62"/>
      <c r="D28" s="62"/>
      <c r="E28" s="62"/>
      <c r="F28" s="62"/>
      <c r="G28" s="62"/>
    </row>
    <row r="29" spans="1:7" x14ac:dyDescent="0.25">
      <c r="A29" s="62"/>
      <c r="B29" s="62"/>
      <c r="C29" s="62"/>
      <c r="D29" s="62"/>
      <c r="E29" s="62"/>
      <c r="F29" s="62"/>
      <c r="G29" s="62"/>
    </row>
    <row r="30" spans="1:7" x14ac:dyDescent="0.25">
      <c r="A30" s="62"/>
      <c r="B30" s="62"/>
      <c r="C30" s="62"/>
      <c r="D30" s="62"/>
      <c r="E30" s="62"/>
      <c r="F30" s="62"/>
      <c r="G30" s="62"/>
    </row>
    <row r="31" spans="1:7" x14ac:dyDescent="0.25">
      <c r="A31" s="62"/>
      <c r="B31" s="62"/>
      <c r="C31" s="62"/>
      <c r="D31" s="62"/>
      <c r="E31" s="62"/>
      <c r="F31" s="62"/>
      <c r="G31" s="62"/>
    </row>
    <row r="32" spans="1:7" x14ac:dyDescent="0.25">
      <c r="A32" s="62"/>
      <c r="B32" s="62"/>
      <c r="C32" s="62"/>
      <c r="D32" s="62"/>
      <c r="E32" s="62"/>
      <c r="F32" s="62"/>
      <c r="G32" s="62"/>
    </row>
    <row r="33" spans="1:7" x14ac:dyDescent="0.25">
      <c r="A33" s="62"/>
      <c r="B33" s="62"/>
      <c r="C33" s="62"/>
      <c r="D33" s="62"/>
      <c r="E33" s="62"/>
      <c r="F33" s="62"/>
      <c r="G33" s="62"/>
    </row>
    <row r="34" spans="1:7" x14ac:dyDescent="0.25">
      <c r="A34" s="62"/>
      <c r="B34" s="62"/>
      <c r="C34" s="62"/>
      <c r="D34" s="62"/>
      <c r="E34" s="62"/>
      <c r="F34" s="62"/>
      <c r="G34" s="62"/>
    </row>
    <row r="35" spans="1:7" x14ac:dyDescent="0.25">
      <c r="A35" s="62"/>
      <c r="B35" s="62"/>
      <c r="C35" s="62"/>
      <c r="D35" s="62"/>
      <c r="E35" s="62"/>
      <c r="F35" s="62"/>
      <c r="G35" s="62"/>
    </row>
    <row r="36" spans="1:7" x14ac:dyDescent="0.25">
      <c r="A36" s="62"/>
      <c r="B36" s="62"/>
      <c r="C36" s="62"/>
      <c r="D36" s="62"/>
      <c r="E36" s="62"/>
      <c r="F36" s="62"/>
      <c r="G36" s="62"/>
    </row>
    <row r="37" spans="1:7" x14ac:dyDescent="0.25">
      <c r="A37" s="62"/>
      <c r="B37" s="62"/>
      <c r="C37" s="62"/>
      <c r="D37" s="62"/>
      <c r="E37" s="62"/>
      <c r="F37" s="62"/>
      <c r="G37" s="62"/>
    </row>
    <row r="38" spans="1:7" x14ac:dyDescent="0.25">
      <c r="A38" s="62"/>
      <c r="B38" s="62"/>
      <c r="C38" s="62"/>
      <c r="D38" s="62"/>
      <c r="E38" s="62"/>
      <c r="F38" s="62"/>
      <c r="G38" s="62"/>
    </row>
    <row r="39" spans="1:7" x14ac:dyDescent="0.25">
      <c r="A39" s="62"/>
      <c r="B39" s="62"/>
      <c r="C39" s="62"/>
      <c r="D39" s="62"/>
      <c r="E39" s="62"/>
      <c r="F39" s="62"/>
      <c r="G39" s="62"/>
    </row>
    <row r="40" spans="1:7" x14ac:dyDescent="0.25">
      <c r="A40" s="62"/>
      <c r="B40" s="62"/>
      <c r="C40" s="62"/>
      <c r="D40" s="62"/>
      <c r="E40" s="62"/>
      <c r="F40" s="62"/>
      <c r="G40" s="62"/>
    </row>
    <row r="41" spans="1:7" x14ac:dyDescent="0.25">
      <c r="A41" s="62"/>
      <c r="B41" s="62"/>
      <c r="C41" s="62"/>
      <c r="D41" s="62"/>
      <c r="E41" s="62"/>
      <c r="F41" s="62"/>
      <c r="G41" s="62"/>
    </row>
    <row r="42" spans="1:7" x14ac:dyDescent="0.25">
      <c r="A42" s="62"/>
      <c r="B42" s="62"/>
      <c r="C42" s="62"/>
      <c r="D42" s="62"/>
      <c r="E42" s="62"/>
      <c r="F42" s="62"/>
      <c r="G42" s="62"/>
    </row>
    <row r="43" spans="1:7" x14ac:dyDescent="0.25">
      <c r="A43" s="62"/>
      <c r="B43" s="62"/>
      <c r="C43" s="62"/>
      <c r="D43" s="62"/>
      <c r="E43" s="62"/>
      <c r="F43" s="62"/>
      <c r="G43" s="62"/>
    </row>
    <row r="44" spans="1:7" x14ac:dyDescent="0.25">
      <c r="A44" s="62"/>
      <c r="B44" s="62"/>
      <c r="C44" s="62"/>
      <c r="D44" s="62"/>
      <c r="E44" s="62"/>
      <c r="F44" s="62"/>
      <c r="G44" s="62"/>
    </row>
    <row r="45" spans="1:7" x14ac:dyDescent="0.25">
      <c r="A45" s="62"/>
      <c r="B45" s="62"/>
      <c r="C45" s="62"/>
      <c r="D45" s="62"/>
      <c r="E45" s="62"/>
      <c r="F45" s="62"/>
      <c r="G45" s="62"/>
    </row>
    <row r="46" spans="1:7" x14ac:dyDescent="0.25">
      <c r="A46" s="62"/>
      <c r="B46" s="62"/>
      <c r="C46" s="62"/>
      <c r="D46" s="62"/>
      <c r="E46" s="62"/>
      <c r="F46" s="62"/>
      <c r="G46" s="62"/>
    </row>
    <row r="47" spans="1:7" x14ac:dyDescent="0.25">
      <c r="A47" s="62"/>
      <c r="B47" s="62"/>
      <c r="C47" s="62"/>
      <c r="D47" s="62"/>
      <c r="E47" s="62"/>
      <c r="F47" s="62"/>
      <c r="G47" s="62"/>
    </row>
    <row r="48" spans="1:7" x14ac:dyDescent="0.25">
      <c r="A48" s="62"/>
      <c r="B48" s="62"/>
      <c r="C48" s="62"/>
      <c r="D48" s="62"/>
      <c r="E48" s="62"/>
      <c r="F48" s="62"/>
      <c r="G48" s="62"/>
    </row>
    <row r="49" spans="1:7" x14ac:dyDescent="0.25">
      <c r="A49" s="62"/>
      <c r="B49" s="62"/>
      <c r="C49" s="62"/>
      <c r="D49" s="62"/>
      <c r="E49" s="62"/>
      <c r="F49" s="62"/>
      <c r="G49" s="62"/>
    </row>
    <row r="50" spans="1:7" x14ac:dyDescent="0.25">
      <c r="A50" s="62"/>
      <c r="B50" s="62"/>
      <c r="C50" s="62"/>
      <c r="D50" s="62"/>
      <c r="E50" s="62"/>
      <c r="F50" s="62"/>
      <c r="G50" s="62"/>
    </row>
    <row r="51" spans="1:7" x14ac:dyDescent="0.25">
      <c r="A51" s="62"/>
      <c r="B51" s="62"/>
      <c r="C51" s="62"/>
      <c r="D51" s="62"/>
      <c r="E51" s="62"/>
      <c r="F51" s="62"/>
      <c r="G51" s="62"/>
    </row>
    <row r="52" spans="1:7" x14ac:dyDescent="0.25">
      <c r="A52" s="62"/>
      <c r="B52" s="62"/>
      <c r="C52" s="62"/>
      <c r="D52" s="62"/>
      <c r="E52" s="62"/>
      <c r="F52" s="62"/>
      <c r="G52" s="62"/>
    </row>
    <row r="53" spans="1:7" x14ac:dyDescent="0.25">
      <c r="A53" s="62"/>
      <c r="B53" s="62"/>
      <c r="C53" s="62"/>
      <c r="D53" s="62"/>
      <c r="E53" s="62"/>
      <c r="F53" s="62"/>
      <c r="G53" s="62"/>
    </row>
    <row r="54" spans="1:7" x14ac:dyDescent="0.25">
      <c r="A54" s="62"/>
      <c r="B54" s="62"/>
      <c r="C54" s="62"/>
      <c r="D54" s="62"/>
      <c r="E54" s="62"/>
      <c r="F54" s="62"/>
      <c r="G54" s="62"/>
    </row>
    <row r="55" spans="1:7" x14ac:dyDescent="0.25">
      <c r="A55" s="62"/>
      <c r="B55" s="62"/>
      <c r="C55" s="62"/>
      <c r="D55" s="62"/>
      <c r="E55" s="62"/>
      <c r="F55" s="62"/>
      <c r="G55" s="62"/>
    </row>
    <row r="56" spans="1:7" x14ac:dyDescent="0.25">
      <c r="A56" s="62"/>
      <c r="B56" s="62"/>
      <c r="C56" s="62"/>
      <c r="D56" s="62"/>
      <c r="E56" s="62"/>
      <c r="F56" s="62"/>
      <c r="G56" s="62"/>
    </row>
    <row r="57" spans="1:7" x14ac:dyDescent="0.25">
      <c r="A57" s="62"/>
      <c r="B57" s="62"/>
      <c r="C57" s="62"/>
      <c r="D57" s="62"/>
      <c r="E57" s="62"/>
      <c r="F57" s="62"/>
      <c r="G57" s="62"/>
    </row>
    <row r="58" spans="1:7" x14ac:dyDescent="0.25">
      <c r="A58" s="62"/>
      <c r="B58" s="62"/>
      <c r="C58" s="62"/>
      <c r="D58" s="62"/>
      <c r="E58" s="62"/>
      <c r="F58" s="62"/>
      <c r="G58" s="62"/>
    </row>
    <row r="59" spans="1:7" x14ac:dyDescent="0.25">
      <c r="A59" s="62"/>
      <c r="B59" s="62"/>
      <c r="C59" s="62"/>
      <c r="D59" s="62"/>
      <c r="E59" s="62"/>
      <c r="F59" s="62"/>
      <c r="G59" s="62"/>
    </row>
    <row r="60" spans="1:7" x14ac:dyDescent="0.25">
      <c r="A60" s="62"/>
      <c r="B60" s="62"/>
      <c r="C60" s="62"/>
      <c r="D60" s="62"/>
      <c r="E60" s="62"/>
      <c r="F60" s="62"/>
      <c r="G60" s="62"/>
    </row>
    <row r="61" spans="1:7" x14ac:dyDescent="0.25">
      <c r="A61" s="62"/>
      <c r="B61" s="62"/>
      <c r="C61" s="62"/>
      <c r="D61" s="62"/>
      <c r="E61" s="62"/>
      <c r="F61" s="62"/>
      <c r="G61" s="62"/>
    </row>
    <row r="62" spans="1:7" x14ac:dyDescent="0.25">
      <c r="A62" s="62"/>
      <c r="B62" s="62"/>
      <c r="C62" s="62"/>
      <c r="D62" s="62"/>
      <c r="E62" s="62"/>
      <c r="F62" s="62"/>
      <c r="G62" s="62"/>
    </row>
    <row r="63" spans="1:7" x14ac:dyDescent="0.25">
      <c r="A63" s="62"/>
      <c r="B63" s="62"/>
      <c r="C63" s="62"/>
      <c r="D63" s="62"/>
      <c r="E63" s="62"/>
      <c r="F63" s="62"/>
      <c r="G63" s="62"/>
    </row>
    <row r="64" spans="1:7" x14ac:dyDescent="0.25">
      <c r="A64" s="62"/>
      <c r="B64" s="62"/>
      <c r="C64" s="62"/>
      <c r="D64" s="62"/>
      <c r="E64" s="62"/>
      <c r="F64" s="62"/>
      <c r="G64" s="62"/>
    </row>
    <row r="65" spans="1:7" x14ac:dyDescent="0.25">
      <c r="A65" s="62"/>
      <c r="B65" s="62"/>
      <c r="C65" s="62"/>
      <c r="D65" s="62"/>
      <c r="E65" s="62"/>
      <c r="F65" s="62"/>
      <c r="G65" s="62"/>
    </row>
    <row r="66" spans="1:7" x14ac:dyDescent="0.25">
      <c r="A66" s="62"/>
      <c r="B66" s="62"/>
      <c r="C66" s="62"/>
      <c r="D66" s="62"/>
      <c r="E66" s="62"/>
      <c r="F66" s="62"/>
      <c r="G66" s="62"/>
    </row>
    <row r="67" spans="1:7" x14ac:dyDescent="0.25">
      <c r="A67" s="62"/>
      <c r="B67" s="62"/>
      <c r="C67" s="62"/>
      <c r="D67" s="62"/>
      <c r="E67" s="62"/>
      <c r="F67" s="62"/>
      <c r="G67" s="62"/>
    </row>
    <row r="68" spans="1:7" x14ac:dyDescent="0.25">
      <c r="A68" s="62"/>
      <c r="B68" s="62"/>
      <c r="C68" s="62"/>
      <c r="D68" s="62"/>
      <c r="E68" s="62"/>
      <c r="F68" s="62"/>
      <c r="G68" s="62"/>
    </row>
    <row r="69" spans="1:7" x14ac:dyDescent="0.25">
      <c r="A69" s="62"/>
      <c r="B69" s="62"/>
      <c r="C69" s="62"/>
      <c r="D69" s="62"/>
      <c r="E69" s="62"/>
      <c r="F69" s="62"/>
      <c r="G69" s="62"/>
    </row>
    <row r="70" spans="1:7" x14ac:dyDescent="0.25">
      <c r="A70" s="62"/>
      <c r="B70" s="62"/>
      <c r="C70" s="62"/>
      <c r="D70" s="62"/>
      <c r="E70" s="62"/>
      <c r="F70" s="62"/>
      <c r="G70" s="62"/>
    </row>
    <row r="71" spans="1:7" x14ac:dyDescent="0.25">
      <c r="A71" s="62"/>
      <c r="B71" s="62"/>
      <c r="C71" s="62"/>
      <c r="D71" s="62"/>
      <c r="E71" s="62"/>
      <c r="F71" s="62"/>
      <c r="G71" s="62"/>
    </row>
    <row r="72" spans="1:7" x14ac:dyDescent="0.25">
      <c r="A72" s="62"/>
      <c r="B72" s="62"/>
      <c r="C72" s="62"/>
      <c r="D72" s="62"/>
      <c r="E72" s="62"/>
      <c r="F72" s="62"/>
      <c r="G72" s="62"/>
    </row>
    <row r="73" spans="1:7" x14ac:dyDescent="0.25">
      <c r="A73" s="62"/>
      <c r="B73" s="62"/>
      <c r="C73" s="62"/>
      <c r="D73" s="62"/>
      <c r="E73" s="62"/>
      <c r="F73" s="62"/>
      <c r="G73" s="62"/>
    </row>
    <row r="74" spans="1:7" x14ac:dyDescent="0.25">
      <c r="A74" s="62"/>
      <c r="B74" s="62"/>
      <c r="C74" s="62"/>
      <c r="D74" s="62"/>
      <c r="E74" s="62"/>
      <c r="F74" s="62"/>
      <c r="G74" s="62"/>
    </row>
    <row r="75" spans="1:7" x14ac:dyDescent="0.25">
      <c r="A75" s="62"/>
      <c r="B75" s="62"/>
      <c r="C75" s="62"/>
      <c r="D75" s="62"/>
      <c r="E75" s="62"/>
      <c r="F75" s="62"/>
      <c r="G75" s="62"/>
    </row>
    <row r="76" spans="1:7" x14ac:dyDescent="0.25">
      <c r="A76" s="62"/>
      <c r="B76" s="62"/>
      <c r="C76" s="62"/>
      <c r="D76" s="62"/>
      <c r="E76" s="62"/>
      <c r="F76" s="62"/>
      <c r="G76" s="62"/>
    </row>
    <row r="77" spans="1:7" x14ac:dyDescent="0.25">
      <c r="A77" s="62"/>
      <c r="B77" s="62"/>
      <c r="C77" s="62"/>
      <c r="D77" s="62"/>
      <c r="E77" s="62"/>
      <c r="F77" s="62"/>
      <c r="G77" s="62"/>
    </row>
    <row r="78" spans="1:7" x14ac:dyDescent="0.25">
      <c r="A78" s="62"/>
      <c r="B78" s="62"/>
      <c r="C78" s="62"/>
      <c r="D78" s="62"/>
      <c r="E78" s="62"/>
      <c r="F78" s="62"/>
      <c r="G78" s="62"/>
    </row>
    <row r="79" spans="1:7" x14ac:dyDescent="0.25">
      <c r="A79" s="62"/>
      <c r="B79" s="62"/>
      <c r="C79" s="62"/>
      <c r="D79" s="62"/>
      <c r="E79" s="62"/>
      <c r="F79" s="62"/>
      <c r="G79" s="62"/>
    </row>
    <row r="80" spans="1:7" x14ac:dyDescent="0.25">
      <c r="A80" s="62"/>
      <c r="B80" s="62"/>
      <c r="C80" s="62"/>
      <c r="D80" s="62"/>
      <c r="E80" s="62"/>
      <c r="F80" s="62"/>
      <c r="G80" s="62"/>
    </row>
    <row r="81" spans="1:7" x14ac:dyDescent="0.25">
      <c r="A81" s="62"/>
      <c r="B81" s="62"/>
      <c r="C81" s="62"/>
      <c r="D81" s="62"/>
      <c r="E81" s="62"/>
      <c r="F81" s="62"/>
      <c r="G81" s="62"/>
    </row>
    <row r="82" spans="1:7" x14ac:dyDescent="0.25">
      <c r="A82" s="62"/>
      <c r="B82" s="62"/>
      <c r="C82" s="62"/>
      <c r="D82" s="62"/>
      <c r="E82" s="62"/>
      <c r="F82" s="62"/>
      <c r="G82" s="62"/>
    </row>
    <row r="83" spans="1:7" x14ac:dyDescent="0.25">
      <c r="A83" s="62"/>
      <c r="B83" s="62"/>
      <c r="C83" s="62"/>
      <c r="D83" s="62"/>
      <c r="E83" s="62"/>
      <c r="F83" s="62"/>
      <c r="G83" s="62"/>
    </row>
    <row r="84" spans="1:7" x14ac:dyDescent="0.25">
      <c r="A84" s="62"/>
      <c r="B84" s="62"/>
      <c r="C84" s="62"/>
      <c r="D84" s="62"/>
      <c r="E84" s="62"/>
      <c r="F84" s="62"/>
      <c r="G84" s="62"/>
    </row>
    <row r="85" spans="1:7" x14ac:dyDescent="0.25">
      <c r="A85" s="62"/>
      <c r="B85" s="62"/>
      <c r="C85" s="62"/>
      <c r="D85" s="62"/>
      <c r="E85" s="62"/>
      <c r="F85" s="62"/>
      <c r="G85" s="62"/>
    </row>
    <row r="86" spans="1:7" x14ac:dyDescent="0.25">
      <c r="A86" s="62"/>
      <c r="B86" s="62"/>
      <c r="C86" s="62"/>
      <c r="D86" s="62"/>
      <c r="E86" s="62"/>
      <c r="F86" s="62"/>
      <c r="G86" s="62"/>
    </row>
    <row r="87" spans="1:7" x14ac:dyDescent="0.25">
      <c r="A87" s="62"/>
      <c r="B87" s="62"/>
      <c r="C87" s="62"/>
      <c r="D87" s="62"/>
      <c r="E87" s="62"/>
      <c r="F87" s="62"/>
      <c r="G87" s="62"/>
    </row>
    <row r="88" spans="1:7" x14ac:dyDescent="0.25">
      <c r="A88" s="62"/>
      <c r="B88" s="62"/>
      <c r="C88" s="62"/>
      <c r="D88" s="62"/>
      <c r="E88" s="62"/>
      <c r="F88" s="62"/>
      <c r="G88" s="62"/>
    </row>
    <row r="89" spans="1:7" x14ac:dyDescent="0.25">
      <c r="A89" s="62"/>
      <c r="B89" s="62"/>
      <c r="C89" s="62"/>
      <c r="D89" s="62"/>
      <c r="E89" s="62"/>
      <c r="F89" s="62"/>
      <c r="G89" s="62"/>
    </row>
    <row r="90" spans="1:7" x14ac:dyDescent="0.25">
      <c r="A90" s="62"/>
      <c r="B90" s="62"/>
      <c r="C90" s="62"/>
      <c r="D90" s="62"/>
      <c r="E90" s="62"/>
      <c r="F90" s="62"/>
      <c r="G90" s="62"/>
    </row>
    <row r="91" spans="1:7" x14ac:dyDescent="0.25">
      <c r="A91" s="62"/>
      <c r="B91" s="62"/>
      <c r="C91" s="62"/>
      <c r="D91" s="62"/>
      <c r="E91" s="62"/>
      <c r="F91" s="62"/>
      <c r="G91" s="62"/>
    </row>
    <row r="92" spans="1:7" x14ac:dyDescent="0.25">
      <c r="A92" s="62"/>
      <c r="B92" s="62"/>
      <c r="C92" s="62"/>
      <c r="D92" s="62"/>
      <c r="E92" s="62"/>
      <c r="F92" s="62"/>
      <c r="G92" s="62"/>
    </row>
    <row r="93" spans="1:7" x14ac:dyDescent="0.25">
      <c r="A93" s="62"/>
      <c r="B93" s="62"/>
      <c r="C93" s="62"/>
      <c r="D93" s="62"/>
      <c r="E93" s="62"/>
      <c r="F93" s="62"/>
      <c r="G93" s="62"/>
    </row>
    <row r="94" spans="1:7" x14ac:dyDescent="0.25">
      <c r="A94" s="62"/>
      <c r="B94" s="62"/>
      <c r="C94" s="62"/>
      <c r="D94" s="62"/>
      <c r="E94" s="62"/>
      <c r="F94" s="62"/>
      <c r="G94" s="62"/>
    </row>
    <row r="95" spans="1:7" x14ac:dyDescent="0.25">
      <c r="A95" s="62"/>
      <c r="B95" s="62"/>
      <c r="C95" s="62"/>
      <c r="D95" s="62"/>
      <c r="E95" s="62"/>
      <c r="F95" s="62"/>
      <c r="G95" s="62"/>
    </row>
    <row r="96" spans="1:7" x14ac:dyDescent="0.25">
      <c r="A96" s="62"/>
      <c r="B96" s="62"/>
      <c r="C96" s="62"/>
      <c r="D96" s="62"/>
      <c r="E96" s="62"/>
      <c r="F96" s="62"/>
      <c r="G96" s="62"/>
    </row>
    <row r="97" spans="1:7" x14ac:dyDescent="0.25">
      <c r="A97" s="62"/>
      <c r="B97" s="62"/>
      <c r="C97" s="62"/>
      <c r="D97" s="62"/>
      <c r="E97" s="62"/>
      <c r="F97" s="62"/>
      <c r="G97" s="62"/>
    </row>
    <row r="98" spans="1:7" x14ac:dyDescent="0.25">
      <c r="A98" s="62"/>
      <c r="B98" s="62"/>
      <c r="C98" s="62"/>
      <c r="D98" s="62"/>
      <c r="E98" s="62"/>
      <c r="F98" s="62"/>
      <c r="G98" s="62"/>
    </row>
    <row r="99" spans="1:7" x14ac:dyDescent="0.25">
      <c r="A99" s="62"/>
      <c r="B99" s="62"/>
      <c r="C99" s="62"/>
      <c r="D99" s="62"/>
      <c r="E99" s="62"/>
      <c r="F99" s="62"/>
      <c r="G99" s="62"/>
    </row>
    <row r="100" spans="1:7" x14ac:dyDescent="0.25">
      <c r="A100" s="62"/>
      <c r="B100" s="62"/>
      <c r="C100" s="62"/>
      <c r="D100" s="62"/>
      <c r="E100" s="62"/>
      <c r="F100" s="62"/>
      <c r="G100" s="62"/>
    </row>
    <row r="101" spans="1:7" x14ac:dyDescent="0.25">
      <c r="A101" s="62"/>
      <c r="B101" s="62"/>
      <c r="C101" s="62"/>
      <c r="D101" s="62"/>
      <c r="E101" s="62"/>
      <c r="F101" s="62"/>
      <c r="G101" s="62"/>
    </row>
    <row r="102" spans="1:7" x14ac:dyDescent="0.25">
      <c r="A102" s="62"/>
      <c r="B102" s="62"/>
      <c r="C102" s="62"/>
      <c r="D102" s="62"/>
      <c r="E102" s="62"/>
      <c r="F102" s="62"/>
      <c r="G102" s="62"/>
    </row>
    <row r="103" spans="1:7" x14ac:dyDescent="0.25">
      <c r="A103" s="62"/>
      <c r="B103" s="62"/>
      <c r="C103" s="62"/>
      <c r="D103" s="62"/>
      <c r="E103" s="62"/>
      <c r="F103" s="62"/>
      <c r="G103" s="62"/>
    </row>
    <row r="104" spans="1:7" x14ac:dyDescent="0.25">
      <c r="A104" s="62"/>
      <c r="B104" s="62"/>
      <c r="C104" s="62"/>
      <c r="D104" s="62"/>
      <c r="E104" s="62"/>
      <c r="F104" s="62"/>
      <c r="G104" s="62"/>
    </row>
    <row r="105" spans="1:7" x14ac:dyDescent="0.25">
      <c r="A105" s="62"/>
      <c r="B105" s="62"/>
      <c r="C105" s="62"/>
      <c r="D105" s="62"/>
      <c r="E105" s="62"/>
      <c r="F105" s="62"/>
      <c r="G105" s="62"/>
    </row>
    <row r="106" spans="1:7" x14ac:dyDescent="0.25">
      <c r="A106" s="62"/>
      <c r="B106" s="62"/>
      <c r="C106" s="62"/>
      <c r="D106" s="62"/>
      <c r="E106" s="62"/>
      <c r="F106" s="62"/>
      <c r="G106" s="62"/>
    </row>
    <row r="107" spans="1:7" x14ac:dyDescent="0.25">
      <c r="A107" s="62"/>
      <c r="B107" s="62"/>
      <c r="C107" s="62"/>
      <c r="D107" s="62"/>
      <c r="E107" s="62"/>
      <c r="F107" s="62"/>
      <c r="G107" s="62"/>
    </row>
    <row r="108" spans="1:7" x14ac:dyDescent="0.25">
      <c r="A108" s="62"/>
      <c r="B108" s="62"/>
      <c r="C108" s="62"/>
      <c r="D108" s="62"/>
      <c r="E108" s="62"/>
      <c r="F108" s="62"/>
      <c r="G108" s="62"/>
    </row>
    <row r="109" spans="1:7" x14ac:dyDescent="0.25">
      <c r="A109" s="62"/>
      <c r="B109" s="62"/>
      <c r="C109" s="62"/>
      <c r="D109" s="62"/>
      <c r="E109" s="62"/>
      <c r="F109" s="62"/>
      <c r="G109" s="62"/>
    </row>
    <row r="110" spans="1:7" x14ac:dyDescent="0.25">
      <c r="A110" s="62"/>
      <c r="B110" s="62"/>
      <c r="C110" s="62"/>
      <c r="D110" s="62"/>
      <c r="E110" s="62"/>
      <c r="F110" s="62"/>
      <c r="G110" s="62"/>
    </row>
    <row r="111" spans="1:7" x14ac:dyDescent="0.25">
      <c r="A111" s="62"/>
      <c r="B111" s="62"/>
      <c r="C111" s="62"/>
      <c r="D111" s="62"/>
      <c r="E111" s="62"/>
      <c r="F111" s="62"/>
      <c r="G111" s="62"/>
    </row>
    <row r="112" spans="1:7" x14ac:dyDescent="0.25">
      <c r="A112" s="62"/>
      <c r="B112" s="62"/>
      <c r="C112" s="62"/>
      <c r="D112" s="62"/>
      <c r="E112" s="62"/>
      <c r="F112" s="62"/>
      <c r="G112" s="62"/>
    </row>
    <row r="113" spans="1:7" x14ac:dyDescent="0.25">
      <c r="A113" s="62"/>
      <c r="B113" s="62"/>
      <c r="C113" s="62"/>
      <c r="D113" s="62"/>
      <c r="E113" s="62"/>
      <c r="F113" s="62"/>
      <c r="G113" s="62"/>
    </row>
    <row r="114" spans="1:7" x14ac:dyDescent="0.25">
      <c r="A114" s="62"/>
      <c r="B114" s="62"/>
      <c r="C114" s="62"/>
      <c r="D114" s="62"/>
      <c r="E114" s="62"/>
      <c r="F114" s="62"/>
      <c r="G114" s="62"/>
    </row>
    <row r="115" spans="1:7" x14ac:dyDescent="0.25">
      <c r="A115" s="62"/>
      <c r="B115" s="62"/>
      <c r="C115" s="62"/>
      <c r="D115" s="62"/>
      <c r="E115" s="62"/>
      <c r="F115" s="62"/>
      <c r="G115" s="62"/>
    </row>
    <row r="116" spans="1:7" x14ac:dyDescent="0.25">
      <c r="A116" s="62"/>
      <c r="B116" s="62"/>
      <c r="C116" s="62"/>
      <c r="D116" s="62"/>
      <c r="E116" s="62"/>
      <c r="F116" s="62"/>
      <c r="G116" s="62"/>
    </row>
    <row r="117" spans="1:7" x14ac:dyDescent="0.25">
      <c r="A117" s="62"/>
      <c r="B117" s="62"/>
      <c r="C117" s="62"/>
      <c r="D117" s="62"/>
      <c r="E117" s="62"/>
      <c r="F117" s="62"/>
      <c r="G117" s="62"/>
    </row>
    <row r="118" spans="1:7" x14ac:dyDescent="0.25">
      <c r="A118" s="62"/>
      <c r="B118" s="62"/>
      <c r="C118" s="62"/>
      <c r="D118" s="62"/>
      <c r="E118" s="62"/>
      <c r="F118" s="62"/>
      <c r="G118" s="62"/>
    </row>
    <row r="119" spans="1:7" x14ac:dyDescent="0.25">
      <c r="A119" s="62"/>
      <c r="B119" s="62"/>
      <c r="C119" s="62"/>
      <c r="D119" s="62"/>
      <c r="E119" s="62"/>
      <c r="F119" s="62"/>
      <c r="G119" s="62"/>
    </row>
    <row r="120" spans="1:7" x14ac:dyDescent="0.25">
      <c r="A120" s="62"/>
      <c r="B120" s="62"/>
      <c r="C120" s="62"/>
      <c r="D120" s="62"/>
      <c r="E120" s="62"/>
      <c r="F120" s="62"/>
      <c r="G120" s="62"/>
    </row>
    <row r="121" spans="1:7" x14ac:dyDescent="0.25">
      <c r="A121" s="62"/>
      <c r="B121" s="62"/>
      <c r="C121" s="62"/>
      <c r="D121" s="62"/>
      <c r="E121" s="62"/>
      <c r="F121" s="62"/>
      <c r="G121" s="62"/>
    </row>
    <row r="122" spans="1:7" x14ac:dyDescent="0.25">
      <c r="A122" s="62"/>
      <c r="B122" s="62"/>
      <c r="C122" s="62"/>
      <c r="D122" s="62"/>
      <c r="E122" s="62"/>
      <c r="F122" s="62"/>
      <c r="G122" s="62"/>
    </row>
    <row r="123" spans="1:7" x14ac:dyDescent="0.25">
      <c r="A123" s="62"/>
      <c r="B123" s="62"/>
      <c r="C123" s="62"/>
      <c r="D123" s="62"/>
      <c r="E123" s="62"/>
      <c r="F123" s="62"/>
      <c r="G123" s="62"/>
    </row>
    <row r="124" spans="1:7" x14ac:dyDescent="0.25">
      <c r="A124" s="62"/>
      <c r="B124" s="62"/>
      <c r="C124" s="62"/>
      <c r="D124" s="62"/>
      <c r="E124" s="62"/>
      <c r="F124" s="62"/>
      <c r="G124" s="62"/>
    </row>
    <row r="125" spans="1:7" x14ac:dyDescent="0.25">
      <c r="A125" s="62"/>
      <c r="B125" s="62"/>
      <c r="C125" s="62"/>
      <c r="D125" s="62"/>
      <c r="E125" s="62"/>
      <c r="F125" s="62"/>
      <c r="G125" s="62"/>
    </row>
    <row r="126" spans="1:7" x14ac:dyDescent="0.25">
      <c r="A126" s="62"/>
      <c r="B126" s="62"/>
      <c r="C126" s="62"/>
      <c r="D126" s="62"/>
      <c r="E126" s="62"/>
      <c r="F126" s="62"/>
      <c r="G126" s="62"/>
    </row>
    <row r="127" spans="1:7" x14ac:dyDescent="0.25">
      <c r="A127" s="62"/>
      <c r="B127" s="62"/>
      <c r="C127" s="62"/>
      <c r="D127" s="62"/>
      <c r="E127" s="62"/>
      <c r="F127" s="62"/>
      <c r="G127" s="62"/>
    </row>
    <row r="128" spans="1:7" x14ac:dyDescent="0.25">
      <c r="A128" s="62"/>
      <c r="B128" s="62"/>
      <c r="C128" s="62"/>
      <c r="D128" s="62"/>
      <c r="E128" s="62"/>
      <c r="F128" s="62"/>
      <c r="G128" s="62"/>
    </row>
    <row r="129" spans="1:7" x14ac:dyDescent="0.25">
      <c r="A129" s="62"/>
      <c r="B129" s="62"/>
      <c r="C129" s="62"/>
      <c r="D129" s="62"/>
      <c r="E129" s="62"/>
      <c r="F129" s="62"/>
      <c r="G129" s="62"/>
    </row>
    <row r="130" spans="1:7" x14ac:dyDescent="0.25">
      <c r="A130" s="62"/>
      <c r="B130" s="62"/>
      <c r="C130" s="62"/>
      <c r="D130" s="62"/>
      <c r="E130" s="62"/>
      <c r="F130" s="62"/>
      <c r="G130" s="62"/>
    </row>
    <row r="131" spans="1:7" x14ac:dyDescent="0.25">
      <c r="A131" s="62"/>
      <c r="B131" s="62"/>
      <c r="C131" s="62"/>
      <c r="D131" s="62"/>
      <c r="E131" s="62"/>
      <c r="F131" s="62"/>
      <c r="G131" s="62"/>
    </row>
    <row r="132" spans="1:7" x14ac:dyDescent="0.25">
      <c r="A132" s="62"/>
      <c r="B132" s="62"/>
      <c r="C132" s="62"/>
      <c r="D132" s="62"/>
      <c r="E132" s="62"/>
      <c r="F132" s="62"/>
      <c r="G132" s="62"/>
    </row>
    <row r="133" spans="1:7" x14ac:dyDescent="0.25">
      <c r="A133" s="62"/>
      <c r="B133" s="62"/>
      <c r="C133" s="62"/>
      <c r="D133" s="62"/>
      <c r="E133" s="62"/>
      <c r="F133" s="62"/>
      <c r="G133" s="62"/>
    </row>
    <row r="134" spans="1:7" x14ac:dyDescent="0.25">
      <c r="A134" s="62"/>
      <c r="B134" s="62"/>
      <c r="C134" s="62"/>
      <c r="D134" s="62"/>
      <c r="E134" s="62"/>
      <c r="F134" s="62"/>
      <c r="G134" s="62"/>
    </row>
    <row r="135" spans="1:7" x14ac:dyDescent="0.25">
      <c r="A135" s="62"/>
      <c r="B135" s="62"/>
      <c r="C135" s="62"/>
      <c r="D135" s="62"/>
      <c r="E135" s="62"/>
      <c r="F135" s="62"/>
      <c r="G135" s="62"/>
    </row>
    <row r="136" spans="1:7" x14ac:dyDescent="0.25">
      <c r="A136" s="62"/>
      <c r="B136" s="62"/>
      <c r="C136" s="62"/>
      <c r="D136" s="62"/>
      <c r="E136" s="62"/>
      <c r="F136" s="62"/>
      <c r="G136" s="62"/>
    </row>
    <row r="137" spans="1:7" x14ac:dyDescent="0.25">
      <c r="A137" s="62"/>
      <c r="B137" s="62"/>
      <c r="C137" s="62"/>
      <c r="D137" s="62"/>
      <c r="E137" s="62"/>
      <c r="F137" s="62"/>
      <c r="G137" s="62"/>
    </row>
    <row r="138" spans="1:7" x14ac:dyDescent="0.25">
      <c r="A138" s="62"/>
      <c r="B138" s="62"/>
      <c r="C138" s="62"/>
      <c r="D138" s="62"/>
      <c r="E138" s="62"/>
      <c r="F138" s="62"/>
      <c r="G138" s="62"/>
    </row>
    <row r="139" spans="1:7" x14ac:dyDescent="0.25">
      <c r="A139" s="62"/>
      <c r="B139" s="62"/>
      <c r="C139" s="62"/>
      <c r="D139" s="62"/>
      <c r="E139" s="62"/>
      <c r="F139" s="62"/>
      <c r="G139" s="62"/>
    </row>
    <row r="140" spans="1:7" x14ac:dyDescent="0.25">
      <c r="A140" s="62"/>
      <c r="B140" s="62"/>
      <c r="C140" s="62"/>
      <c r="D140" s="62"/>
      <c r="E140" s="62"/>
      <c r="F140" s="62"/>
      <c r="G140" s="62"/>
    </row>
    <row r="141" spans="1:7" x14ac:dyDescent="0.25">
      <c r="A141" s="62"/>
      <c r="B141" s="62"/>
      <c r="C141" s="62"/>
      <c r="D141" s="62"/>
      <c r="E141" s="62"/>
      <c r="F141" s="62"/>
      <c r="G141" s="62"/>
    </row>
    <row r="142" spans="1:7" x14ac:dyDescent="0.25">
      <c r="A142" s="62"/>
      <c r="B142" s="62"/>
      <c r="C142" s="62"/>
      <c r="D142" s="62"/>
      <c r="E142" s="62"/>
      <c r="F142" s="62"/>
      <c r="G142" s="62"/>
    </row>
    <row r="143" spans="1:7" x14ac:dyDescent="0.25">
      <c r="A143" s="62"/>
      <c r="B143" s="62"/>
      <c r="C143" s="62"/>
      <c r="D143" s="62"/>
      <c r="E143" s="62"/>
      <c r="F143" s="62"/>
      <c r="G143" s="62"/>
    </row>
    <row r="144" spans="1:7" x14ac:dyDescent="0.25">
      <c r="A144" s="62"/>
      <c r="B144" s="62"/>
      <c r="C144" s="62"/>
      <c r="D144" s="62"/>
      <c r="E144" s="62"/>
      <c r="F144" s="62"/>
      <c r="G144" s="62"/>
    </row>
    <row r="145" spans="1:7" x14ac:dyDescent="0.25">
      <c r="A145" s="62"/>
      <c r="B145" s="62"/>
      <c r="C145" s="62"/>
      <c r="D145" s="62"/>
      <c r="E145" s="62"/>
      <c r="F145" s="62"/>
      <c r="G145" s="62"/>
    </row>
    <row r="146" spans="1:7" x14ac:dyDescent="0.25">
      <c r="A146" s="62"/>
      <c r="B146" s="62"/>
      <c r="C146" s="62"/>
      <c r="D146" s="62"/>
      <c r="E146" s="62"/>
      <c r="F146" s="62"/>
      <c r="G146" s="62"/>
    </row>
    <row r="147" spans="1:7" x14ac:dyDescent="0.25">
      <c r="A147" s="62"/>
      <c r="B147" s="62"/>
      <c r="C147" s="62"/>
      <c r="D147" s="62"/>
      <c r="E147" s="62"/>
      <c r="F147" s="62"/>
      <c r="G147" s="62"/>
    </row>
    <row r="148" spans="1:7" x14ac:dyDescent="0.25">
      <c r="A148" s="62"/>
      <c r="B148" s="62"/>
      <c r="C148" s="62"/>
      <c r="D148" s="62"/>
      <c r="E148" s="62"/>
      <c r="F148" s="62"/>
      <c r="G148" s="62"/>
    </row>
    <row r="149" spans="1:7" x14ac:dyDescent="0.25">
      <c r="A149" s="62"/>
      <c r="B149" s="62"/>
      <c r="C149" s="62"/>
      <c r="D149" s="62"/>
      <c r="E149" s="62"/>
      <c r="F149" s="62"/>
      <c r="G149" s="62"/>
    </row>
    <row r="150" spans="1:7" x14ac:dyDescent="0.25">
      <c r="A150" s="62"/>
      <c r="B150" s="62"/>
      <c r="C150" s="62"/>
      <c r="D150" s="62"/>
      <c r="E150" s="62"/>
      <c r="F150" s="62"/>
      <c r="G150" s="62"/>
    </row>
    <row r="151" spans="1:7" x14ac:dyDescent="0.25">
      <c r="A151" s="62"/>
      <c r="B151" s="62"/>
      <c r="C151" s="62"/>
      <c r="D151" s="62"/>
      <c r="E151" s="62"/>
      <c r="F151" s="62"/>
      <c r="G151" s="62"/>
    </row>
    <row r="152" spans="1:7" x14ac:dyDescent="0.25">
      <c r="A152" s="62"/>
      <c r="B152" s="62"/>
      <c r="C152" s="62"/>
      <c r="D152" s="62"/>
      <c r="E152" s="62"/>
      <c r="F152" s="62"/>
      <c r="G152" s="62"/>
    </row>
    <row r="153" spans="1:7" x14ac:dyDescent="0.25">
      <c r="A153" s="62"/>
      <c r="B153" s="62"/>
      <c r="C153" s="62"/>
      <c r="D153" s="62"/>
      <c r="E153" s="62"/>
      <c r="F153" s="62"/>
      <c r="G153" s="62"/>
    </row>
    <row r="154" spans="1:7" x14ac:dyDescent="0.25">
      <c r="A154" s="62"/>
      <c r="B154" s="62"/>
      <c r="C154" s="62"/>
      <c r="D154" s="62"/>
      <c r="E154" s="62"/>
      <c r="F154" s="62"/>
      <c r="G154" s="62"/>
    </row>
    <row r="155" spans="1:7" x14ac:dyDescent="0.25">
      <c r="A155" s="62"/>
      <c r="B155" s="62"/>
      <c r="C155" s="62"/>
      <c r="D155" s="62"/>
      <c r="E155" s="62"/>
      <c r="F155" s="62"/>
      <c r="G155" s="62"/>
    </row>
    <row r="156" spans="1:7" x14ac:dyDescent="0.25">
      <c r="A156" s="62"/>
      <c r="B156" s="62"/>
      <c r="C156" s="62"/>
      <c r="D156" s="62"/>
      <c r="E156" s="62"/>
      <c r="F156" s="62"/>
      <c r="G156" s="62"/>
    </row>
    <row r="157" spans="1:7" x14ac:dyDescent="0.25">
      <c r="A157" s="62"/>
      <c r="B157" s="62"/>
      <c r="C157" s="62"/>
      <c r="D157" s="62"/>
      <c r="E157" s="62"/>
      <c r="F157" s="62"/>
      <c r="G157" s="62"/>
    </row>
    <row r="158" spans="1:7" x14ac:dyDescent="0.25">
      <c r="A158" s="62"/>
      <c r="B158" s="62"/>
      <c r="C158" s="62"/>
      <c r="D158" s="62"/>
      <c r="E158" s="62"/>
      <c r="F158" s="62"/>
      <c r="G158" s="62"/>
    </row>
    <row r="159" spans="1:7" x14ac:dyDescent="0.25">
      <c r="A159" s="62"/>
      <c r="B159" s="62"/>
      <c r="C159" s="62"/>
      <c r="D159" s="62"/>
      <c r="E159" s="62"/>
      <c r="F159" s="62"/>
      <c r="G159" s="62"/>
    </row>
    <row r="160" spans="1:7" x14ac:dyDescent="0.25">
      <c r="A160" s="62"/>
      <c r="B160" s="62"/>
      <c r="C160" s="62"/>
      <c r="D160" s="62"/>
      <c r="E160" s="62"/>
      <c r="F160" s="62"/>
      <c r="G160" s="62"/>
    </row>
    <row r="161" spans="1:7" x14ac:dyDescent="0.25">
      <c r="A161" s="62"/>
      <c r="B161" s="62"/>
      <c r="C161" s="62"/>
      <c r="D161" s="62"/>
      <c r="E161" s="62"/>
      <c r="F161" s="62"/>
      <c r="G161" s="62"/>
    </row>
    <row r="162" spans="1:7" x14ac:dyDescent="0.25">
      <c r="A162" s="62"/>
      <c r="B162" s="62"/>
      <c r="C162" s="62"/>
      <c r="D162" s="62"/>
      <c r="E162" s="62"/>
      <c r="F162" s="62"/>
      <c r="G162" s="62"/>
    </row>
    <row r="163" spans="1:7" x14ac:dyDescent="0.25">
      <c r="A163" s="62"/>
      <c r="B163" s="62"/>
      <c r="C163" s="62"/>
      <c r="D163" s="62"/>
      <c r="E163" s="62"/>
      <c r="F163" s="62"/>
      <c r="G163" s="62"/>
    </row>
    <row r="164" spans="1:7" x14ac:dyDescent="0.25">
      <c r="A164" s="62"/>
      <c r="B164" s="62"/>
      <c r="C164" s="62"/>
      <c r="D164" s="62"/>
      <c r="E164" s="62"/>
      <c r="F164" s="62"/>
      <c r="G164" s="62"/>
    </row>
    <row r="165" spans="1:7" x14ac:dyDescent="0.25">
      <c r="A165" s="62"/>
      <c r="B165" s="62"/>
      <c r="C165" s="62"/>
      <c r="D165" s="62"/>
      <c r="E165" s="62"/>
      <c r="F165" s="62"/>
      <c r="G165" s="62"/>
    </row>
    <row r="166" spans="1:7" x14ac:dyDescent="0.25">
      <c r="A166" s="62"/>
      <c r="B166" s="62"/>
      <c r="C166" s="62"/>
      <c r="D166" s="62"/>
      <c r="E166" s="62"/>
      <c r="F166" s="62"/>
      <c r="G166" s="62"/>
    </row>
    <row r="167" spans="1:7" x14ac:dyDescent="0.25">
      <c r="A167" s="62"/>
      <c r="B167" s="62"/>
      <c r="C167" s="62"/>
      <c r="D167" s="62"/>
      <c r="E167" s="62"/>
      <c r="F167" s="62"/>
      <c r="G167" s="62"/>
    </row>
    <row r="168" spans="1:7" x14ac:dyDescent="0.25">
      <c r="A168" s="62"/>
      <c r="B168" s="62"/>
      <c r="C168" s="62"/>
      <c r="D168" s="62"/>
      <c r="E168" s="62"/>
      <c r="F168" s="62"/>
      <c r="G168" s="62"/>
    </row>
    <row r="169" spans="1:7" x14ac:dyDescent="0.25">
      <c r="A169" s="62"/>
      <c r="B169" s="62"/>
      <c r="C169" s="62"/>
      <c r="D169" s="62"/>
      <c r="E169" s="62"/>
      <c r="F169" s="62"/>
      <c r="G169" s="62"/>
    </row>
    <row r="170" spans="1:7" x14ac:dyDescent="0.25">
      <c r="A170" s="62"/>
      <c r="B170" s="62"/>
      <c r="C170" s="62"/>
      <c r="D170" s="62"/>
      <c r="E170" s="62"/>
      <c r="F170" s="62"/>
      <c r="G170" s="62"/>
    </row>
    <row r="171" spans="1:7" x14ac:dyDescent="0.25">
      <c r="A171" s="62"/>
      <c r="B171" s="62"/>
      <c r="C171" s="62"/>
      <c r="D171" s="62"/>
      <c r="E171" s="62"/>
      <c r="F171" s="62"/>
      <c r="G171" s="62"/>
    </row>
    <row r="172" spans="1:7" x14ac:dyDescent="0.25">
      <c r="A172" s="62"/>
      <c r="B172" s="62"/>
      <c r="C172" s="62"/>
      <c r="D172" s="62"/>
      <c r="E172" s="62"/>
      <c r="F172" s="62"/>
      <c r="G172" s="62"/>
    </row>
    <row r="173" spans="1:7" x14ac:dyDescent="0.25">
      <c r="A173" s="62"/>
      <c r="B173" s="62"/>
      <c r="C173" s="62"/>
      <c r="D173" s="62"/>
      <c r="E173" s="62"/>
      <c r="F173" s="62"/>
      <c r="G173" s="62"/>
    </row>
    <row r="174" spans="1:7" x14ac:dyDescent="0.25">
      <c r="A174" s="62"/>
      <c r="B174" s="62"/>
      <c r="C174" s="62"/>
      <c r="D174" s="62"/>
      <c r="E174" s="62"/>
      <c r="F174" s="62"/>
      <c r="G174" s="62"/>
    </row>
    <row r="175" spans="1:7" x14ac:dyDescent="0.25">
      <c r="A175" s="62"/>
      <c r="B175" s="62"/>
      <c r="C175" s="62"/>
      <c r="D175" s="62"/>
      <c r="E175" s="62"/>
      <c r="F175" s="62"/>
      <c r="G175" s="62"/>
    </row>
    <row r="176" spans="1:7" x14ac:dyDescent="0.25">
      <c r="A176" s="62"/>
      <c r="B176" s="62"/>
      <c r="C176" s="62"/>
      <c r="D176" s="62"/>
      <c r="E176" s="62"/>
      <c r="F176" s="62"/>
      <c r="G176" s="62"/>
    </row>
    <row r="177" spans="1:7" x14ac:dyDescent="0.25">
      <c r="A177" s="62"/>
      <c r="B177" s="62"/>
      <c r="C177" s="62"/>
      <c r="D177" s="62"/>
      <c r="E177" s="62"/>
      <c r="F177" s="62"/>
      <c r="G177" s="62"/>
    </row>
    <row r="178" spans="1:7" x14ac:dyDescent="0.25">
      <c r="A178" s="62"/>
      <c r="B178" s="62"/>
      <c r="C178" s="62"/>
      <c r="D178" s="62"/>
      <c r="E178" s="62"/>
      <c r="F178" s="62"/>
      <c r="G178" s="62"/>
    </row>
    <row r="179" spans="1:7" x14ac:dyDescent="0.25">
      <c r="A179" s="62"/>
      <c r="B179" s="62"/>
      <c r="C179" s="62"/>
      <c r="D179" s="62"/>
      <c r="E179" s="62"/>
      <c r="F179" s="62"/>
      <c r="G179" s="62"/>
    </row>
    <row r="180" spans="1:7" x14ac:dyDescent="0.25">
      <c r="A180" s="62"/>
      <c r="B180" s="62"/>
      <c r="C180" s="62"/>
      <c r="D180" s="62"/>
      <c r="E180" s="62"/>
      <c r="F180" s="62"/>
      <c r="G180" s="62"/>
    </row>
    <row r="181" spans="1:7" x14ac:dyDescent="0.25">
      <c r="A181" s="62"/>
      <c r="B181" s="62"/>
      <c r="C181" s="62"/>
      <c r="D181" s="62"/>
      <c r="E181" s="62"/>
      <c r="F181" s="62"/>
      <c r="G181" s="62"/>
    </row>
    <row r="182" spans="1:7" x14ac:dyDescent="0.25">
      <c r="A182" s="62"/>
      <c r="B182" s="62"/>
      <c r="C182" s="62"/>
      <c r="D182" s="62"/>
      <c r="E182" s="62"/>
      <c r="F182" s="62"/>
      <c r="G182" s="62"/>
    </row>
    <row r="183" spans="1:7" x14ac:dyDescent="0.25">
      <c r="A183" s="62"/>
      <c r="B183" s="62"/>
      <c r="C183" s="62"/>
      <c r="D183" s="62"/>
      <c r="E183" s="62"/>
      <c r="F183" s="62"/>
      <c r="G183" s="62"/>
    </row>
    <row r="184" spans="1:7" x14ac:dyDescent="0.25">
      <c r="A184" s="62"/>
      <c r="B184" s="62"/>
      <c r="C184" s="62"/>
      <c r="D184" s="62"/>
      <c r="E184" s="62"/>
      <c r="F184" s="62"/>
      <c r="G184" s="62"/>
    </row>
    <row r="185" spans="1:7" x14ac:dyDescent="0.25">
      <c r="A185" s="62"/>
      <c r="B185" s="62"/>
      <c r="C185" s="62"/>
      <c r="D185" s="62"/>
      <c r="E185" s="62"/>
      <c r="F185" s="62"/>
      <c r="G185" s="62"/>
    </row>
    <row r="186" spans="1:7" x14ac:dyDescent="0.25">
      <c r="A186" s="62"/>
      <c r="B186" s="62"/>
      <c r="C186" s="62"/>
      <c r="D186" s="62"/>
      <c r="E186" s="62"/>
      <c r="F186" s="62"/>
      <c r="G186" s="62"/>
    </row>
    <row r="187" spans="1:7" x14ac:dyDescent="0.25">
      <c r="A187" s="62"/>
      <c r="B187" s="62"/>
      <c r="C187" s="62"/>
      <c r="D187" s="62"/>
      <c r="E187" s="62"/>
      <c r="F187" s="62"/>
      <c r="G187" s="62"/>
    </row>
    <row r="188" spans="1:7" x14ac:dyDescent="0.25">
      <c r="A188" s="62"/>
      <c r="B188" s="62"/>
      <c r="C188" s="62"/>
      <c r="D188" s="62"/>
      <c r="E188" s="62"/>
      <c r="F188" s="62"/>
      <c r="G188" s="62"/>
    </row>
    <row r="189" spans="1:7" x14ac:dyDescent="0.25">
      <c r="A189" s="62"/>
      <c r="B189" s="62"/>
      <c r="C189" s="62"/>
      <c r="D189" s="62"/>
      <c r="E189" s="62"/>
      <c r="F189" s="62"/>
      <c r="G189" s="62"/>
    </row>
    <row r="190" spans="1:7" x14ac:dyDescent="0.25">
      <c r="A190" s="62"/>
      <c r="B190" s="62"/>
      <c r="C190" s="62"/>
      <c r="D190" s="62"/>
      <c r="E190" s="62"/>
      <c r="F190" s="62"/>
      <c r="G190" s="62"/>
    </row>
    <row r="191" spans="1:7" x14ac:dyDescent="0.25">
      <c r="A191" s="62"/>
      <c r="B191" s="62"/>
      <c r="C191" s="62"/>
      <c r="D191" s="62"/>
      <c r="E191" s="62"/>
      <c r="F191" s="62"/>
      <c r="G191" s="62"/>
    </row>
    <row r="192" spans="1:7" x14ac:dyDescent="0.25">
      <c r="A192" s="62"/>
      <c r="B192" s="62"/>
      <c r="C192" s="62"/>
      <c r="D192" s="62"/>
      <c r="E192" s="62"/>
      <c r="F192" s="62"/>
      <c r="G192" s="62"/>
    </row>
    <row r="193" spans="1:7" x14ac:dyDescent="0.25">
      <c r="A193" s="62"/>
      <c r="B193" s="62"/>
      <c r="C193" s="62"/>
      <c r="D193" s="62"/>
      <c r="E193" s="62"/>
      <c r="F193" s="62"/>
      <c r="G193" s="62"/>
    </row>
    <row r="194" spans="1:7" x14ac:dyDescent="0.25">
      <c r="A194" s="62"/>
      <c r="B194" s="62"/>
      <c r="C194" s="62"/>
      <c r="D194" s="62"/>
      <c r="E194" s="62"/>
      <c r="F194" s="62"/>
      <c r="G194" s="62"/>
    </row>
    <row r="195" spans="1:7" x14ac:dyDescent="0.25">
      <c r="A195" s="62"/>
      <c r="B195" s="62"/>
      <c r="C195" s="62"/>
      <c r="D195" s="62"/>
      <c r="E195" s="62"/>
      <c r="F195" s="62"/>
      <c r="G195" s="62"/>
    </row>
    <row r="196" spans="1:7" x14ac:dyDescent="0.25">
      <c r="A196" s="62"/>
      <c r="B196" s="62"/>
      <c r="C196" s="62"/>
      <c r="D196" s="62"/>
      <c r="E196" s="62"/>
      <c r="F196" s="62"/>
      <c r="G196" s="62"/>
    </row>
    <row r="197" spans="1:7" x14ac:dyDescent="0.25">
      <c r="A197" s="62"/>
      <c r="B197" s="62"/>
      <c r="C197" s="62"/>
      <c r="D197" s="62"/>
      <c r="E197" s="62"/>
      <c r="F197" s="62"/>
      <c r="G197" s="62"/>
    </row>
    <row r="198" spans="1:7" x14ac:dyDescent="0.25">
      <c r="A198" s="62"/>
      <c r="B198" s="62"/>
      <c r="C198" s="62"/>
      <c r="D198" s="62"/>
      <c r="E198" s="62"/>
      <c r="F198" s="62"/>
      <c r="G198" s="62"/>
    </row>
    <row r="199" spans="1:7" x14ac:dyDescent="0.25">
      <c r="A199" s="62"/>
      <c r="B199" s="62"/>
      <c r="C199" s="62"/>
      <c r="D199" s="62"/>
      <c r="E199" s="62"/>
      <c r="F199" s="62"/>
      <c r="G199" s="62"/>
    </row>
    <row r="200" spans="1:7" x14ac:dyDescent="0.25">
      <c r="A200" s="62"/>
      <c r="B200" s="62"/>
      <c r="C200" s="62"/>
      <c r="D200" s="62"/>
      <c r="E200" s="62"/>
      <c r="F200" s="62"/>
      <c r="G200" s="62"/>
    </row>
    <row r="201" spans="1:7" x14ac:dyDescent="0.25">
      <c r="A201" s="62"/>
      <c r="B201" s="62"/>
      <c r="C201" s="62"/>
      <c r="D201" s="62"/>
      <c r="E201" s="62"/>
      <c r="F201" s="62"/>
      <c r="G201" s="62"/>
    </row>
    <row r="202" spans="1:7" x14ac:dyDescent="0.25">
      <c r="A202" s="62"/>
      <c r="B202" s="62"/>
      <c r="C202" s="62"/>
      <c r="D202" s="62"/>
      <c r="E202" s="62"/>
      <c r="F202" s="62"/>
      <c r="G202" s="62"/>
    </row>
    <row r="203" spans="1:7" x14ac:dyDescent="0.25">
      <c r="A203" s="62"/>
      <c r="B203" s="62"/>
      <c r="C203" s="62"/>
      <c r="D203" s="62"/>
      <c r="E203" s="62"/>
      <c r="F203" s="62"/>
      <c r="G203" s="62"/>
    </row>
    <row r="204" spans="1:7" x14ac:dyDescent="0.25">
      <c r="A204" s="62"/>
      <c r="B204" s="62"/>
      <c r="C204" s="62"/>
      <c r="D204" s="62"/>
      <c r="E204" s="62"/>
      <c r="F204" s="62"/>
      <c r="G204" s="62"/>
    </row>
    <row r="205" spans="1:7" x14ac:dyDescent="0.25">
      <c r="A205" s="62"/>
      <c r="B205" s="62"/>
      <c r="C205" s="62"/>
      <c r="D205" s="62"/>
      <c r="E205" s="62"/>
      <c r="F205" s="62"/>
      <c r="G205" s="62"/>
    </row>
    <row r="206" spans="1:7" x14ac:dyDescent="0.25">
      <c r="A206" s="62"/>
      <c r="B206" s="62"/>
      <c r="C206" s="62"/>
      <c r="D206" s="62"/>
      <c r="E206" s="62"/>
      <c r="F206" s="62"/>
      <c r="G206" s="62"/>
    </row>
    <row r="207" spans="1:7" x14ac:dyDescent="0.25">
      <c r="A207" s="62"/>
      <c r="B207" s="62"/>
      <c r="C207" s="62"/>
      <c r="D207" s="62"/>
      <c r="E207" s="62"/>
      <c r="F207" s="62"/>
      <c r="G207" s="62"/>
    </row>
    <row r="208" spans="1:7" x14ac:dyDescent="0.25">
      <c r="A208" s="62"/>
      <c r="B208" s="62"/>
      <c r="C208" s="62"/>
      <c r="D208" s="62"/>
      <c r="E208" s="62"/>
      <c r="F208" s="62"/>
      <c r="G208" s="62"/>
    </row>
    <row r="209" spans="1:7" x14ac:dyDescent="0.25">
      <c r="A209" s="62"/>
      <c r="B209" s="62"/>
      <c r="C209" s="62"/>
      <c r="D209" s="62"/>
      <c r="E209" s="62"/>
      <c r="F209" s="62"/>
      <c r="G209" s="62"/>
    </row>
    <row r="210" spans="1:7" x14ac:dyDescent="0.25">
      <c r="A210" s="62"/>
      <c r="B210" s="62"/>
      <c r="C210" s="62"/>
      <c r="D210" s="62"/>
      <c r="E210" s="62"/>
      <c r="F210" s="62"/>
      <c r="G210" s="62"/>
    </row>
    <row r="211" spans="1:7" x14ac:dyDescent="0.25">
      <c r="A211" s="62"/>
      <c r="B211" s="62"/>
      <c r="C211" s="62"/>
      <c r="D211" s="62"/>
      <c r="E211" s="62"/>
      <c r="F211" s="62"/>
      <c r="G211" s="62"/>
    </row>
    <row r="212" spans="1:7" x14ac:dyDescent="0.25">
      <c r="A212" s="62"/>
      <c r="B212" s="62"/>
      <c r="C212" s="62"/>
      <c r="D212" s="62"/>
      <c r="E212" s="62"/>
      <c r="F212" s="62"/>
      <c r="G212" s="62"/>
    </row>
    <row r="213" spans="1:7" x14ac:dyDescent="0.25">
      <c r="A213" s="62"/>
      <c r="B213" s="62"/>
      <c r="C213" s="62"/>
      <c r="D213" s="62"/>
      <c r="E213" s="62"/>
      <c r="F213" s="62"/>
      <c r="G213" s="62"/>
    </row>
    <row r="214" spans="1:7" x14ac:dyDescent="0.25">
      <c r="A214" s="62"/>
      <c r="B214" s="62"/>
      <c r="C214" s="62"/>
      <c r="D214" s="62"/>
      <c r="E214" s="62"/>
      <c r="F214" s="62"/>
      <c r="G214" s="62"/>
    </row>
    <row r="215" spans="1:7" x14ac:dyDescent="0.25">
      <c r="A215" s="62"/>
      <c r="B215" s="62"/>
      <c r="C215" s="62"/>
      <c r="D215" s="62"/>
      <c r="E215" s="62"/>
      <c r="F215" s="62"/>
      <c r="G215" s="62"/>
    </row>
    <row r="216" spans="1:7" x14ac:dyDescent="0.25">
      <c r="A216" s="62"/>
      <c r="B216" s="62"/>
      <c r="C216" s="62"/>
      <c r="D216" s="62"/>
      <c r="E216" s="62"/>
      <c r="F216" s="62"/>
      <c r="G216" s="62"/>
    </row>
    <row r="217" spans="1:7" x14ac:dyDescent="0.25">
      <c r="A217" s="62"/>
      <c r="B217" s="62"/>
      <c r="C217" s="62"/>
      <c r="D217" s="62"/>
      <c r="E217" s="62"/>
      <c r="F217" s="62"/>
      <c r="G217" s="62"/>
    </row>
    <row r="218" spans="1:7" x14ac:dyDescent="0.25">
      <c r="A218" s="62"/>
      <c r="B218" s="62"/>
      <c r="C218" s="62"/>
      <c r="D218" s="62"/>
      <c r="E218" s="62"/>
      <c r="F218" s="62"/>
      <c r="G218" s="62"/>
    </row>
    <row r="219" spans="1:7" x14ac:dyDescent="0.25">
      <c r="A219" s="62"/>
      <c r="B219" s="62"/>
      <c r="C219" s="62"/>
      <c r="D219" s="62"/>
      <c r="E219" s="62"/>
      <c r="F219" s="62"/>
      <c r="G219" s="62"/>
    </row>
    <row r="220" spans="1:7" x14ac:dyDescent="0.25">
      <c r="A220" s="62"/>
      <c r="B220" s="62"/>
      <c r="C220" s="62"/>
      <c r="D220" s="62"/>
      <c r="E220" s="62"/>
      <c r="F220" s="62"/>
      <c r="G220" s="62"/>
    </row>
    <row r="221" spans="1:7" x14ac:dyDescent="0.25">
      <c r="A221" s="62"/>
      <c r="B221" s="62"/>
      <c r="C221" s="62"/>
      <c r="D221" s="62"/>
      <c r="E221" s="62"/>
      <c r="F221" s="62"/>
      <c r="G221" s="62"/>
    </row>
    <row r="222" spans="1:7" x14ac:dyDescent="0.25">
      <c r="A222" s="62"/>
      <c r="B222" s="62"/>
      <c r="C222" s="62"/>
      <c r="D222" s="62"/>
      <c r="E222" s="62"/>
      <c r="F222" s="62"/>
      <c r="G222" s="62"/>
    </row>
    <row r="223" spans="1:7" x14ac:dyDescent="0.25">
      <c r="A223" s="62"/>
      <c r="B223" s="62"/>
      <c r="C223" s="62"/>
      <c r="D223" s="62"/>
      <c r="E223" s="62"/>
      <c r="F223" s="62"/>
      <c r="G223" s="62"/>
    </row>
    <row r="224" spans="1:7" x14ac:dyDescent="0.25">
      <c r="A224" s="62"/>
      <c r="B224" s="62"/>
      <c r="C224" s="62"/>
      <c r="D224" s="62"/>
      <c r="E224" s="62"/>
      <c r="F224" s="62"/>
      <c r="G224" s="62"/>
    </row>
    <row r="225" spans="1:7" x14ac:dyDescent="0.25">
      <c r="A225" s="62"/>
      <c r="B225" s="62"/>
      <c r="C225" s="62"/>
      <c r="D225" s="62"/>
      <c r="E225" s="62"/>
      <c r="F225" s="62"/>
      <c r="G225" s="62"/>
    </row>
    <row r="226" spans="1:7" x14ac:dyDescent="0.25">
      <c r="A226" s="62"/>
      <c r="B226" s="62"/>
      <c r="C226" s="62"/>
      <c r="D226" s="62"/>
      <c r="E226" s="62"/>
      <c r="F226" s="62"/>
      <c r="G226" s="62"/>
    </row>
    <row r="227" spans="1:7" x14ac:dyDescent="0.25">
      <c r="A227" s="62"/>
      <c r="B227" s="62"/>
      <c r="C227" s="62"/>
      <c r="D227" s="62"/>
      <c r="E227" s="62"/>
      <c r="F227" s="62"/>
      <c r="G227" s="62"/>
    </row>
    <row r="228" spans="1:7" x14ac:dyDescent="0.25">
      <c r="A228" s="62"/>
      <c r="B228" s="62"/>
      <c r="C228" s="62"/>
      <c r="D228" s="62"/>
      <c r="E228" s="62"/>
      <c r="F228" s="62"/>
      <c r="G228" s="62"/>
    </row>
    <row r="229" spans="1:7" x14ac:dyDescent="0.25">
      <c r="A229" s="62"/>
      <c r="B229" s="62"/>
      <c r="C229" s="62"/>
      <c r="D229" s="62"/>
      <c r="E229" s="62"/>
      <c r="F229" s="62"/>
      <c r="G229" s="62"/>
    </row>
    <row r="230" spans="1:7" x14ac:dyDescent="0.25">
      <c r="A230" s="62"/>
      <c r="B230" s="62"/>
      <c r="C230" s="62"/>
      <c r="D230" s="62"/>
      <c r="E230" s="62"/>
      <c r="F230" s="62"/>
      <c r="G230" s="62"/>
    </row>
    <row r="231" spans="1:7" x14ac:dyDescent="0.25">
      <c r="A231" s="62"/>
      <c r="B231" s="62"/>
      <c r="C231" s="62"/>
      <c r="D231" s="62"/>
      <c r="E231" s="62"/>
      <c r="F231" s="62"/>
      <c r="G231" s="62"/>
    </row>
    <row r="232" spans="1:7" x14ac:dyDescent="0.25">
      <c r="A232" s="62"/>
      <c r="B232" s="62"/>
      <c r="C232" s="62"/>
      <c r="D232" s="62"/>
      <c r="E232" s="62"/>
      <c r="F232" s="62"/>
      <c r="G232" s="62"/>
    </row>
    <row r="233" spans="1:7" x14ac:dyDescent="0.25">
      <c r="A233" s="62"/>
      <c r="B233" s="62"/>
      <c r="C233" s="62"/>
      <c r="D233" s="62"/>
      <c r="E233" s="62"/>
      <c r="F233" s="62"/>
      <c r="G233" s="62"/>
    </row>
    <row r="234" spans="1:7" x14ac:dyDescent="0.25">
      <c r="A234" s="62"/>
      <c r="B234" s="62"/>
      <c r="C234" s="62"/>
      <c r="D234" s="62"/>
      <c r="E234" s="62"/>
      <c r="F234" s="62"/>
      <c r="G234" s="62"/>
    </row>
    <row r="235" spans="1:7" x14ac:dyDescent="0.25">
      <c r="A235" s="62"/>
      <c r="B235" s="62"/>
      <c r="C235" s="62"/>
      <c r="D235" s="62"/>
      <c r="E235" s="62"/>
      <c r="F235" s="62"/>
      <c r="G235" s="62"/>
    </row>
    <row r="236" spans="1:7" x14ac:dyDescent="0.25">
      <c r="A236" s="62"/>
      <c r="B236" s="62"/>
      <c r="C236" s="62"/>
      <c r="D236" s="62"/>
      <c r="E236" s="62"/>
      <c r="F236" s="62"/>
      <c r="G236" s="62"/>
    </row>
    <row r="237" spans="1:7" x14ac:dyDescent="0.25">
      <c r="A237" s="62"/>
      <c r="B237" s="62"/>
      <c r="C237" s="62"/>
      <c r="D237" s="62"/>
      <c r="E237" s="62"/>
      <c r="F237" s="62"/>
      <c r="G237" s="62"/>
    </row>
    <row r="238" spans="1:7" x14ac:dyDescent="0.25">
      <c r="A238" s="62"/>
      <c r="B238" s="62"/>
      <c r="C238" s="62"/>
      <c r="D238" s="62"/>
      <c r="E238" s="62"/>
      <c r="F238" s="62"/>
      <c r="G238" s="62"/>
    </row>
    <row r="239" spans="1:7" x14ac:dyDescent="0.25">
      <c r="A239" s="62"/>
      <c r="B239" s="62"/>
      <c r="C239" s="62"/>
      <c r="D239" s="62"/>
      <c r="E239" s="62"/>
      <c r="F239" s="62"/>
      <c r="G239" s="62"/>
    </row>
    <row r="240" spans="1:7" x14ac:dyDescent="0.25">
      <c r="A240" s="62"/>
      <c r="B240" s="62"/>
      <c r="C240" s="62"/>
      <c r="D240" s="62"/>
      <c r="E240" s="62"/>
      <c r="F240" s="62"/>
      <c r="G240" s="62"/>
    </row>
    <row r="241" spans="1:7" x14ac:dyDescent="0.25">
      <c r="A241" s="62"/>
      <c r="B241" s="62"/>
      <c r="C241" s="62"/>
      <c r="D241" s="62"/>
      <c r="E241" s="62"/>
      <c r="F241" s="62"/>
      <c r="G241" s="62"/>
    </row>
    <row r="242" spans="1:7" x14ac:dyDescent="0.25">
      <c r="A242" s="62"/>
      <c r="B242" s="62"/>
      <c r="C242" s="62"/>
      <c r="D242" s="62"/>
      <c r="E242" s="62"/>
      <c r="F242" s="62"/>
      <c r="G242" s="62"/>
    </row>
    <row r="243" spans="1:7" x14ac:dyDescent="0.25">
      <c r="A243" s="62"/>
      <c r="B243" s="62"/>
      <c r="C243" s="62"/>
      <c r="D243" s="62"/>
      <c r="E243" s="62"/>
      <c r="F243" s="62"/>
      <c r="G243" s="62"/>
    </row>
    <row r="244" spans="1:7" x14ac:dyDescent="0.25">
      <c r="A244" s="62"/>
      <c r="B244" s="62"/>
      <c r="C244" s="62"/>
      <c r="D244" s="62"/>
      <c r="E244" s="62"/>
      <c r="F244" s="62"/>
      <c r="G244" s="62"/>
    </row>
    <row r="245" spans="1:7" x14ac:dyDescent="0.25">
      <c r="A245" s="62"/>
      <c r="B245" s="62"/>
      <c r="C245" s="62"/>
      <c r="D245" s="62"/>
      <c r="E245" s="62"/>
      <c r="F245" s="62"/>
      <c r="G245" s="62"/>
    </row>
    <row r="246" spans="1:7" x14ac:dyDescent="0.25">
      <c r="A246" s="62"/>
      <c r="B246" s="62"/>
      <c r="C246" s="62"/>
      <c r="D246" s="62"/>
      <c r="E246" s="62"/>
      <c r="F246" s="62"/>
      <c r="G246" s="62"/>
    </row>
    <row r="247" spans="1:7" x14ac:dyDescent="0.25">
      <c r="A247" s="62"/>
      <c r="B247" s="62"/>
      <c r="C247" s="62"/>
      <c r="D247" s="62"/>
      <c r="E247" s="62"/>
      <c r="F247" s="62"/>
      <c r="G247" s="62"/>
    </row>
    <row r="248" spans="1:7" x14ac:dyDescent="0.25">
      <c r="A248" s="62"/>
      <c r="B248" s="62"/>
      <c r="C248" s="62"/>
      <c r="D248" s="62"/>
      <c r="E248" s="62"/>
      <c r="F248" s="62"/>
      <c r="G248" s="62"/>
    </row>
    <row r="249" spans="1:7" x14ac:dyDescent="0.25">
      <c r="A249" s="62"/>
      <c r="B249" s="62"/>
      <c r="C249" s="62"/>
      <c r="D249" s="62"/>
      <c r="E249" s="62"/>
      <c r="F249" s="62"/>
      <c r="G249" s="62"/>
    </row>
    <row r="250" spans="1:7" x14ac:dyDescent="0.25">
      <c r="A250" s="62"/>
      <c r="B250" s="62"/>
      <c r="C250" s="62"/>
      <c r="D250" s="62"/>
      <c r="E250" s="62"/>
      <c r="F250" s="62"/>
      <c r="G250" s="62"/>
    </row>
    <row r="251" spans="1:7" x14ac:dyDescent="0.25">
      <c r="A251" s="62"/>
      <c r="B251" s="62"/>
      <c r="C251" s="62"/>
      <c r="D251" s="62"/>
      <c r="E251" s="62"/>
      <c r="F251" s="62"/>
      <c r="G251" s="62"/>
    </row>
    <row r="252" spans="1:7" x14ac:dyDescent="0.25">
      <c r="A252" s="62"/>
      <c r="B252" s="62"/>
      <c r="C252" s="62"/>
      <c r="D252" s="62"/>
      <c r="E252" s="62"/>
      <c r="F252" s="62"/>
      <c r="G252" s="62"/>
    </row>
    <row r="253" spans="1:7" x14ac:dyDescent="0.25">
      <c r="A253" s="62"/>
      <c r="B253" s="62"/>
      <c r="C253" s="62"/>
      <c r="D253" s="62"/>
      <c r="E253" s="62"/>
      <c r="F253" s="62"/>
      <c r="G253" s="62"/>
    </row>
    <row r="254" spans="1:7" x14ac:dyDescent="0.25">
      <c r="A254" s="62"/>
      <c r="B254" s="62"/>
      <c r="C254" s="62"/>
      <c r="D254" s="62"/>
      <c r="E254" s="62"/>
      <c r="F254" s="62"/>
      <c r="G254" s="62"/>
    </row>
    <row r="255" spans="1:7" x14ac:dyDescent="0.25">
      <c r="A255" s="62"/>
      <c r="B255" s="62"/>
      <c r="C255" s="62"/>
      <c r="D255" s="62"/>
      <c r="E255" s="62"/>
      <c r="F255" s="62"/>
      <c r="G255" s="62"/>
    </row>
    <row r="256" spans="1:7" x14ac:dyDescent="0.25">
      <c r="A256" s="62"/>
      <c r="B256" s="62"/>
      <c r="C256" s="62"/>
      <c r="D256" s="62"/>
      <c r="E256" s="62"/>
      <c r="F256" s="62"/>
      <c r="G256" s="62"/>
    </row>
    <row r="257" spans="1:7" x14ac:dyDescent="0.25">
      <c r="A257" s="62"/>
      <c r="B257" s="62"/>
      <c r="C257" s="62"/>
      <c r="D257" s="62"/>
      <c r="E257" s="62"/>
      <c r="F257" s="62"/>
      <c r="G257" s="62"/>
    </row>
    <row r="258" spans="1:7" x14ac:dyDescent="0.25">
      <c r="A258" s="62"/>
      <c r="B258" s="62"/>
      <c r="C258" s="62"/>
      <c r="D258" s="62"/>
      <c r="E258" s="62"/>
      <c r="F258" s="62"/>
      <c r="G258" s="62"/>
    </row>
    <row r="259" spans="1:7" x14ac:dyDescent="0.25">
      <c r="A259" s="62"/>
      <c r="B259" s="62"/>
      <c r="C259" s="62"/>
      <c r="D259" s="62"/>
      <c r="E259" s="62"/>
      <c r="F259" s="62"/>
      <c r="G259" s="62"/>
    </row>
    <row r="260" spans="1:7" x14ac:dyDescent="0.25">
      <c r="A260" s="62"/>
      <c r="B260" s="62"/>
      <c r="C260" s="62"/>
      <c r="D260" s="62"/>
      <c r="E260" s="62"/>
      <c r="F260" s="62"/>
      <c r="G260" s="62"/>
    </row>
    <row r="261" spans="1:7" x14ac:dyDescent="0.25">
      <c r="A261" s="62"/>
      <c r="B261" s="62"/>
      <c r="C261" s="62"/>
      <c r="D261" s="62"/>
      <c r="E261" s="62"/>
      <c r="F261" s="62"/>
      <c r="G261" s="62"/>
    </row>
    <row r="262" spans="1:7" x14ac:dyDescent="0.25">
      <c r="A262" s="62"/>
      <c r="B262" s="62"/>
      <c r="C262" s="62"/>
      <c r="D262" s="62"/>
      <c r="E262" s="62"/>
      <c r="F262" s="62"/>
      <c r="G262" s="62"/>
    </row>
    <row r="263" spans="1:7" x14ac:dyDescent="0.25">
      <c r="A263" s="62"/>
      <c r="B263" s="62"/>
      <c r="C263" s="62"/>
      <c r="D263" s="62"/>
      <c r="E263" s="62"/>
      <c r="F263" s="62"/>
      <c r="G263" s="62"/>
    </row>
    <row r="264" spans="1:7" x14ac:dyDescent="0.25">
      <c r="A264" s="62"/>
      <c r="B264" s="62"/>
      <c r="C264" s="62"/>
      <c r="D264" s="62"/>
      <c r="E264" s="62"/>
      <c r="F264" s="62"/>
      <c r="G264" s="62"/>
    </row>
    <row r="265" spans="1:7" x14ac:dyDescent="0.25">
      <c r="A265" s="62"/>
      <c r="B265" s="62"/>
      <c r="C265" s="62"/>
      <c r="D265" s="62"/>
      <c r="E265" s="62"/>
      <c r="F265" s="62"/>
      <c r="G265" s="62"/>
    </row>
    <row r="266" spans="1:7" x14ac:dyDescent="0.25">
      <c r="A266" s="62"/>
      <c r="B266" s="62"/>
      <c r="C266" s="62"/>
      <c r="D266" s="62"/>
      <c r="E266" s="62"/>
      <c r="F266" s="62"/>
      <c r="G266" s="62"/>
    </row>
    <row r="267" spans="1:7" x14ac:dyDescent="0.25">
      <c r="A267" s="62"/>
      <c r="B267" s="62"/>
      <c r="C267" s="62"/>
      <c r="D267" s="62"/>
      <c r="E267" s="62"/>
      <c r="F267" s="62"/>
      <c r="G267" s="62"/>
    </row>
    <row r="268" spans="1:7" x14ac:dyDescent="0.25">
      <c r="A268" s="62"/>
      <c r="B268" s="62"/>
      <c r="C268" s="62"/>
      <c r="D268" s="62"/>
      <c r="E268" s="62"/>
      <c r="F268" s="62"/>
      <c r="G268" s="62"/>
    </row>
    <row r="269" spans="1:7" x14ac:dyDescent="0.25">
      <c r="A269" s="62"/>
      <c r="B269" s="62"/>
      <c r="C269" s="62"/>
      <c r="D269" s="62"/>
      <c r="E269" s="62"/>
      <c r="F269" s="62"/>
      <c r="G269" s="62"/>
    </row>
    <row r="270" spans="1:7" x14ac:dyDescent="0.25">
      <c r="A270" s="62"/>
      <c r="B270" s="62"/>
      <c r="C270" s="62"/>
      <c r="D270" s="62"/>
      <c r="E270" s="62"/>
      <c r="F270" s="62"/>
      <c r="G270" s="62"/>
    </row>
    <row r="271" spans="1:7" x14ac:dyDescent="0.25">
      <c r="A271" s="62"/>
      <c r="B271" s="62"/>
      <c r="C271" s="62"/>
      <c r="D271" s="62"/>
      <c r="E271" s="62"/>
      <c r="F271" s="62"/>
      <c r="G271" s="62"/>
    </row>
    <row r="272" spans="1:7" x14ac:dyDescent="0.25">
      <c r="A272" s="62"/>
      <c r="B272" s="62"/>
      <c r="C272" s="62"/>
      <c r="D272" s="62"/>
      <c r="E272" s="62"/>
      <c r="F272" s="62"/>
      <c r="G272" s="62"/>
    </row>
    <row r="273" spans="1:7" x14ac:dyDescent="0.25">
      <c r="A273" s="62"/>
      <c r="B273" s="62"/>
      <c r="C273" s="62"/>
      <c r="D273" s="62"/>
      <c r="E273" s="62"/>
      <c r="F273" s="62"/>
      <c r="G273" s="62"/>
    </row>
    <row r="274" spans="1:7" x14ac:dyDescent="0.25">
      <c r="A274" s="62"/>
      <c r="B274" s="62"/>
      <c r="C274" s="62"/>
      <c r="D274" s="62"/>
      <c r="E274" s="62"/>
      <c r="F274" s="62"/>
      <c r="G274" s="62"/>
    </row>
    <row r="275" spans="1:7" x14ac:dyDescent="0.25">
      <c r="A275" s="62"/>
      <c r="B275" s="62"/>
      <c r="C275" s="62"/>
      <c r="D275" s="62"/>
      <c r="E275" s="62"/>
      <c r="F275" s="62"/>
      <c r="G275" s="62"/>
    </row>
    <row r="276" spans="1:7" x14ac:dyDescent="0.25">
      <c r="A276" s="62"/>
      <c r="B276" s="62"/>
      <c r="C276" s="62"/>
      <c r="D276" s="62"/>
      <c r="E276" s="62"/>
      <c r="F276" s="62"/>
      <c r="G276" s="62"/>
    </row>
    <row r="277" spans="1:7" x14ac:dyDescent="0.25">
      <c r="A277" s="62"/>
      <c r="B277" s="62"/>
      <c r="C277" s="62"/>
      <c r="D277" s="62"/>
      <c r="E277" s="62"/>
      <c r="F277" s="62"/>
      <c r="G277" s="62"/>
    </row>
    <row r="278" spans="1:7" x14ac:dyDescent="0.25">
      <c r="A278" s="62"/>
      <c r="B278" s="62"/>
      <c r="C278" s="62"/>
      <c r="D278" s="62"/>
      <c r="E278" s="62"/>
      <c r="F278" s="62"/>
      <c r="G278" s="62"/>
    </row>
    <row r="279" spans="1:7" x14ac:dyDescent="0.25">
      <c r="A279" s="62"/>
      <c r="B279" s="62"/>
      <c r="C279" s="62"/>
      <c r="D279" s="62"/>
      <c r="E279" s="62"/>
      <c r="F279" s="62"/>
      <c r="G279" s="62"/>
    </row>
    <row r="280" spans="1:7" x14ac:dyDescent="0.25">
      <c r="A280" s="62"/>
      <c r="B280" s="62"/>
      <c r="C280" s="62"/>
      <c r="D280" s="62"/>
      <c r="E280" s="62"/>
      <c r="F280" s="62"/>
      <c r="G280" s="62"/>
    </row>
    <row r="281" spans="1:7" x14ac:dyDescent="0.25">
      <c r="A281" s="62"/>
      <c r="B281" s="62"/>
      <c r="C281" s="62"/>
      <c r="D281" s="62"/>
      <c r="E281" s="62"/>
      <c r="F281" s="62"/>
      <c r="G281" s="62"/>
    </row>
    <row r="282" spans="1:7" x14ac:dyDescent="0.25">
      <c r="A282" s="62"/>
      <c r="B282" s="62"/>
      <c r="C282" s="62"/>
      <c r="D282" s="62"/>
      <c r="E282" s="62"/>
      <c r="F282" s="62"/>
      <c r="G282" s="62"/>
    </row>
    <row r="283" spans="1:7" x14ac:dyDescent="0.25">
      <c r="A283" s="62"/>
      <c r="B283" s="62"/>
      <c r="C283" s="62"/>
      <c r="D283" s="62"/>
      <c r="E283" s="62"/>
      <c r="F283" s="62"/>
      <c r="G283" s="62"/>
    </row>
    <row r="284" spans="1:7" x14ac:dyDescent="0.25">
      <c r="A284" s="62"/>
      <c r="B284" s="62"/>
      <c r="C284" s="62"/>
      <c r="D284" s="62"/>
      <c r="E284" s="62"/>
      <c r="F284" s="62"/>
      <c r="G284" s="62"/>
    </row>
    <row r="285" spans="1:7" x14ac:dyDescent="0.25">
      <c r="A285" s="62"/>
      <c r="B285" s="62"/>
      <c r="C285" s="62"/>
      <c r="D285" s="62"/>
      <c r="E285" s="62"/>
      <c r="F285" s="62"/>
      <c r="G285" s="62"/>
    </row>
    <row r="286" spans="1:7" x14ac:dyDescent="0.25">
      <c r="A286" s="62"/>
      <c r="B286" s="62"/>
      <c r="C286" s="62"/>
      <c r="D286" s="62"/>
      <c r="E286" s="62"/>
      <c r="F286" s="62"/>
      <c r="G286" s="62"/>
    </row>
    <row r="287" spans="1:7" x14ac:dyDescent="0.25">
      <c r="A287" s="62"/>
      <c r="B287" s="62"/>
      <c r="C287" s="62"/>
      <c r="D287" s="62"/>
      <c r="E287" s="62"/>
      <c r="F287" s="62"/>
      <c r="G287" s="62"/>
    </row>
    <row r="288" spans="1:7" x14ac:dyDescent="0.25">
      <c r="A288" s="62"/>
      <c r="B288" s="62"/>
      <c r="C288" s="62"/>
      <c r="D288" s="62"/>
      <c r="E288" s="62"/>
      <c r="F288" s="62"/>
      <c r="G288" s="62"/>
    </row>
    <row r="289" spans="1:7" x14ac:dyDescent="0.25">
      <c r="A289" s="62"/>
      <c r="B289" s="62"/>
      <c r="C289" s="62"/>
      <c r="D289" s="62"/>
      <c r="E289" s="62"/>
      <c r="F289" s="62"/>
      <c r="G289" s="62"/>
    </row>
    <row r="290" spans="1:7" x14ac:dyDescent="0.25">
      <c r="A290" s="62"/>
      <c r="B290" s="62"/>
      <c r="C290" s="62"/>
      <c r="D290" s="62"/>
      <c r="E290" s="62"/>
      <c r="F290" s="62"/>
      <c r="G290" s="62"/>
    </row>
    <row r="291" spans="1:7" x14ac:dyDescent="0.25">
      <c r="A291" s="62"/>
      <c r="B291" s="62"/>
      <c r="C291" s="62"/>
      <c r="D291" s="62"/>
      <c r="E291" s="62"/>
      <c r="F291" s="62"/>
      <c r="G291" s="62"/>
    </row>
    <row r="292" spans="1:7" x14ac:dyDescent="0.25">
      <c r="A292" s="62"/>
      <c r="B292" s="62"/>
      <c r="C292" s="62"/>
      <c r="D292" s="62"/>
      <c r="E292" s="62"/>
      <c r="F292" s="62"/>
      <c r="G292" s="62"/>
    </row>
    <row r="293" spans="1:7" x14ac:dyDescent="0.25">
      <c r="A293" s="62"/>
      <c r="B293" s="62"/>
      <c r="C293" s="62"/>
      <c r="D293" s="62"/>
      <c r="E293" s="62"/>
      <c r="F293" s="62"/>
      <c r="G293" s="62"/>
    </row>
    <row r="294" spans="1:7" x14ac:dyDescent="0.25">
      <c r="A294" s="62"/>
      <c r="B294" s="62"/>
      <c r="C294" s="62"/>
      <c r="D294" s="62"/>
      <c r="E294" s="62"/>
      <c r="F294" s="62"/>
      <c r="G294" s="62"/>
    </row>
    <row r="295" spans="1:7" x14ac:dyDescent="0.25">
      <c r="A295" s="62"/>
      <c r="B295" s="62"/>
      <c r="C295" s="62"/>
      <c r="D295" s="62"/>
      <c r="E295" s="62"/>
      <c r="F295" s="62"/>
      <c r="G295" s="62"/>
    </row>
    <row r="296" spans="1:7" x14ac:dyDescent="0.25">
      <c r="A296" s="62"/>
      <c r="B296" s="62"/>
      <c r="C296" s="62"/>
      <c r="D296" s="62"/>
      <c r="E296" s="62"/>
      <c r="F296" s="62"/>
      <c r="G296" s="62"/>
    </row>
    <row r="297" spans="1:7" x14ac:dyDescent="0.25">
      <c r="A297" s="62"/>
      <c r="B297" s="62"/>
      <c r="C297" s="62"/>
      <c r="D297" s="62"/>
      <c r="E297" s="62"/>
      <c r="F297" s="62"/>
      <c r="G297" s="62"/>
    </row>
    <row r="298" spans="1:7" x14ac:dyDescent="0.25">
      <c r="A298" s="62"/>
      <c r="B298" s="62"/>
      <c r="C298" s="62"/>
      <c r="D298" s="62"/>
      <c r="E298" s="62"/>
      <c r="F298" s="62"/>
      <c r="G298" s="62"/>
    </row>
    <row r="299" spans="1:7" x14ac:dyDescent="0.25">
      <c r="A299" s="62"/>
      <c r="B299" s="62"/>
      <c r="C299" s="62"/>
      <c r="D299" s="62"/>
      <c r="E299" s="62"/>
      <c r="F299" s="62"/>
      <c r="G299" s="62"/>
    </row>
    <row r="300" spans="1:7" x14ac:dyDescent="0.25">
      <c r="A300" s="62"/>
      <c r="B300" s="62"/>
      <c r="C300" s="62"/>
      <c r="D300" s="62"/>
      <c r="E300" s="62"/>
      <c r="F300" s="62"/>
      <c r="G300" s="62"/>
    </row>
    <row r="301" spans="1:7" x14ac:dyDescent="0.25">
      <c r="A301" s="62"/>
      <c r="B301" s="62"/>
      <c r="C301" s="62"/>
      <c r="D301" s="62"/>
      <c r="E301" s="62"/>
      <c r="F301" s="62"/>
      <c r="G301" s="62"/>
    </row>
    <row r="302" spans="1:7" x14ac:dyDescent="0.25">
      <c r="A302" s="62"/>
      <c r="B302" s="62"/>
      <c r="C302" s="62"/>
      <c r="D302" s="62"/>
      <c r="E302" s="62"/>
      <c r="F302" s="62"/>
      <c r="G302" s="62"/>
    </row>
    <row r="303" spans="1:7" x14ac:dyDescent="0.25">
      <c r="A303" s="62"/>
      <c r="B303" s="62"/>
      <c r="C303" s="62"/>
      <c r="D303" s="62"/>
      <c r="E303" s="62"/>
      <c r="F303" s="62"/>
      <c r="G303" s="62"/>
    </row>
    <row r="304" spans="1:7" x14ac:dyDescent="0.25">
      <c r="A304" s="62"/>
      <c r="B304" s="62"/>
      <c r="C304" s="62"/>
      <c r="D304" s="62"/>
      <c r="E304" s="62"/>
      <c r="F304" s="62"/>
      <c r="G304" s="62"/>
    </row>
    <row r="305" spans="1:7" x14ac:dyDescent="0.25">
      <c r="A305" s="62"/>
      <c r="B305" s="62"/>
      <c r="C305" s="62"/>
      <c r="D305" s="62"/>
      <c r="E305" s="62"/>
      <c r="F305" s="62"/>
      <c r="G305" s="62"/>
    </row>
    <row r="306" spans="1:7" x14ac:dyDescent="0.25">
      <c r="A306" s="62"/>
      <c r="B306" s="62"/>
      <c r="C306" s="62"/>
      <c r="D306" s="62"/>
      <c r="E306" s="62"/>
      <c r="F306" s="62"/>
      <c r="G306" s="62"/>
    </row>
    <row r="307" spans="1:7" x14ac:dyDescent="0.25">
      <c r="A307" s="62"/>
      <c r="B307" s="62"/>
      <c r="C307" s="62"/>
      <c r="D307" s="62"/>
      <c r="E307" s="62"/>
      <c r="F307" s="62"/>
      <c r="G307" s="62"/>
    </row>
    <row r="308" spans="1:7" x14ac:dyDescent="0.25">
      <c r="A308" s="62"/>
      <c r="B308" s="62"/>
      <c r="C308" s="62"/>
      <c r="D308" s="62"/>
      <c r="E308" s="62"/>
      <c r="F308" s="62"/>
      <c r="G308" s="62"/>
    </row>
    <row r="309" spans="1:7" x14ac:dyDescent="0.25">
      <c r="A309" s="62"/>
      <c r="B309" s="62"/>
      <c r="C309" s="62"/>
      <c r="D309" s="62"/>
      <c r="E309" s="62"/>
      <c r="F309" s="62"/>
      <c r="G309" s="62"/>
    </row>
    <row r="310" spans="1:7" x14ac:dyDescent="0.25">
      <c r="A310" s="62"/>
      <c r="B310" s="62"/>
      <c r="C310" s="62"/>
      <c r="D310" s="62"/>
      <c r="E310" s="62"/>
      <c r="F310" s="62"/>
      <c r="G310" s="62"/>
    </row>
    <row r="311" spans="1:7" x14ac:dyDescent="0.25">
      <c r="A311" s="62"/>
      <c r="B311" s="62"/>
      <c r="C311" s="62"/>
      <c r="D311" s="62"/>
      <c r="E311" s="62"/>
      <c r="F311" s="62"/>
      <c r="G311" s="62"/>
    </row>
    <row r="312" spans="1:7" x14ac:dyDescent="0.25">
      <c r="A312" s="62"/>
      <c r="B312" s="62"/>
      <c r="C312" s="62"/>
      <c r="D312" s="62"/>
      <c r="E312" s="62"/>
      <c r="F312" s="62"/>
      <c r="G312" s="62"/>
    </row>
    <row r="313" spans="1:7" x14ac:dyDescent="0.25">
      <c r="A313" s="62"/>
      <c r="B313" s="62"/>
      <c r="C313" s="62"/>
      <c r="D313" s="62"/>
      <c r="E313" s="62"/>
      <c r="F313" s="62"/>
      <c r="G313" s="62"/>
    </row>
    <row r="314" spans="1:7" x14ac:dyDescent="0.25">
      <c r="A314" s="62"/>
      <c r="B314" s="62"/>
      <c r="C314" s="62"/>
      <c r="D314" s="62"/>
      <c r="E314" s="62"/>
      <c r="F314" s="62"/>
      <c r="G314" s="62"/>
    </row>
    <row r="315" spans="1:7" x14ac:dyDescent="0.25">
      <c r="A315" s="62"/>
      <c r="B315" s="62"/>
      <c r="C315" s="62"/>
      <c r="D315" s="62"/>
      <c r="E315" s="62"/>
      <c r="F315" s="62"/>
      <c r="G315" s="62"/>
    </row>
    <row r="316" spans="1:7" x14ac:dyDescent="0.25">
      <c r="A316" s="62"/>
      <c r="B316" s="62"/>
      <c r="C316" s="62"/>
      <c r="D316" s="62"/>
      <c r="E316" s="62"/>
      <c r="F316" s="62"/>
      <c r="G316" s="62"/>
    </row>
    <row r="317" spans="1:7" x14ac:dyDescent="0.25">
      <c r="A317" s="62"/>
      <c r="B317" s="62"/>
      <c r="C317" s="62"/>
      <c r="D317" s="62"/>
      <c r="E317" s="62"/>
      <c r="F317" s="62"/>
      <c r="G317" s="62"/>
    </row>
    <row r="318" spans="1:7" x14ac:dyDescent="0.25">
      <c r="A318" s="62"/>
      <c r="B318" s="62"/>
      <c r="C318" s="62"/>
      <c r="D318" s="62"/>
      <c r="E318" s="62"/>
      <c r="F318" s="62"/>
      <c r="G318" s="62"/>
    </row>
    <row r="319" spans="1:7" x14ac:dyDescent="0.25">
      <c r="A319" s="62"/>
      <c r="B319" s="62"/>
      <c r="C319" s="62"/>
      <c r="D319" s="62"/>
      <c r="E319" s="62"/>
      <c r="F319" s="62"/>
      <c r="G319" s="62"/>
    </row>
    <row r="320" spans="1:7" x14ac:dyDescent="0.25">
      <c r="A320" s="62"/>
      <c r="B320" s="62"/>
      <c r="C320" s="62"/>
      <c r="D320" s="62"/>
      <c r="E320" s="62"/>
      <c r="F320" s="62"/>
      <c r="G320" s="62"/>
    </row>
    <row r="321" spans="1:7" x14ac:dyDescent="0.25">
      <c r="A321" s="62"/>
      <c r="B321" s="62"/>
      <c r="C321" s="62"/>
      <c r="D321" s="62"/>
      <c r="E321" s="62"/>
      <c r="F321" s="62"/>
      <c r="G321" s="62"/>
    </row>
    <row r="322" spans="1:7" x14ac:dyDescent="0.25">
      <c r="A322" s="62"/>
      <c r="B322" s="62"/>
      <c r="C322" s="62"/>
      <c r="D322" s="62"/>
      <c r="E322" s="62"/>
      <c r="F322" s="62"/>
      <c r="G322" s="62"/>
    </row>
    <row r="323" spans="1:7" x14ac:dyDescent="0.25">
      <c r="A323" s="62"/>
      <c r="B323" s="62"/>
      <c r="C323" s="62"/>
      <c r="D323" s="62"/>
      <c r="E323" s="62"/>
      <c r="F323" s="62"/>
      <c r="G323" s="62"/>
    </row>
    <row r="324" spans="1:7" x14ac:dyDescent="0.25">
      <c r="A324" s="62"/>
      <c r="B324" s="62"/>
      <c r="C324" s="62"/>
      <c r="D324" s="62"/>
      <c r="E324" s="62"/>
      <c r="F324" s="62"/>
      <c r="G324" s="62"/>
    </row>
    <row r="325" spans="1:7" x14ac:dyDescent="0.25">
      <c r="A325" s="62"/>
      <c r="B325" s="62"/>
      <c r="C325" s="62"/>
      <c r="D325" s="62"/>
      <c r="E325" s="62"/>
      <c r="F325" s="62"/>
      <c r="G325" s="62"/>
    </row>
    <row r="326" spans="1:7" x14ac:dyDescent="0.25">
      <c r="A326" s="62"/>
      <c r="B326" s="62"/>
      <c r="C326" s="62"/>
      <c r="D326" s="62"/>
      <c r="E326" s="62"/>
      <c r="F326" s="62"/>
      <c r="G326" s="62"/>
    </row>
    <row r="327" spans="1:7" x14ac:dyDescent="0.25">
      <c r="A327" s="62"/>
      <c r="B327" s="62"/>
      <c r="C327" s="62"/>
      <c r="D327" s="62"/>
      <c r="E327" s="62"/>
      <c r="F327" s="62"/>
      <c r="G327" s="62"/>
    </row>
    <row r="328" spans="1:7" x14ac:dyDescent="0.25">
      <c r="A328" s="62"/>
      <c r="B328" s="62"/>
      <c r="C328" s="62"/>
      <c r="D328" s="62"/>
      <c r="E328" s="62"/>
      <c r="F328" s="62"/>
      <c r="G328" s="62"/>
    </row>
    <row r="329" spans="1:7" x14ac:dyDescent="0.25">
      <c r="A329" s="62"/>
      <c r="B329" s="62"/>
      <c r="C329" s="62"/>
      <c r="D329" s="62"/>
      <c r="E329" s="62"/>
      <c r="F329" s="62"/>
      <c r="G329" s="62"/>
    </row>
    <row r="330" spans="1:7" x14ac:dyDescent="0.25">
      <c r="A330" s="62"/>
      <c r="B330" s="62"/>
      <c r="C330" s="62"/>
      <c r="D330" s="62"/>
      <c r="E330" s="62"/>
      <c r="F330" s="62"/>
      <c r="G330" s="62"/>
    </row>
    <row r="331" spans="1:7" x14ac:dyDescent="0.25">
      <c r="A331" s="62"/>
      <c r="B331" s="62"/>
      <c r="C331" s="62"/>
      <c r="D331" s="62"/>
      <c r="E331" s="62"/>
      <c r="F331" s="62"/>
      <c r="G331" s="62"/>
    </row>
    <row r="332" spans="1:7" x14ac:dyDescent="0.25">
      <c r="A332" s="62"/>
      <c r="B332" s="62"/>
      <c r="C332" s="62"/>
      <c r="D332" s="62"/>
      <c r="E332" s="62"/>
      <c r="F332" s="62"/>
      <c r="G332" s="62"/>
    </row>
    <row r="333" spans="1:7" x14ac:dyDescent="0.25">
      <c r="A333" s="62"/>
      <c r="B333" s="62"/>
      <c r="C333" s="62"/>
      <c r="D333" s="62"/>
      <c r="E333" s="62"/>
      <c r="F333" s="62"/>
      <c r="G333" s="62"/>
    </row>
    <row r="334" spans="1:7" x14ac:dyDescent="0.25">
      <c r="A334" s="62"/>
      <c r="B334" s="62"/>
      <c r="C334" s="62"/>
      <c r="D334" s="62"/>
      <c r="E334" s="62"/>
      <c r="F334" s="62"/>
      <c r="G334" s="62"/>
    </row>
    <row r="335" spans="1:7" x14ac:dyDescent="0.25">
      <c r="A335" s="62"/>
      <c r="B335" s="62"/>
      <c r="C335" s="62"/>
      <c r="D335" s="62"/>
      <c r="E335" s="62"/>
      <c r="F335" s="62"/>
      <c r="G335" s="62"/>
    </row>
    <row r="336" spans="1:7" x14ac:dyDescent="0.25">
      <c r="A336" s="62"/>
      <c r="B336" s="62"/>
      <c r="C336" s="62"/>
      <c r="D336" s="62"/>
      <c r="E336" s="62"/>
      <c r="F336" s="62"/>
      <c r="G336" s="62"/>
    </row>
    <row r="337" spans="1:7" x14ac:dyDescent="0.25">
      <c r="A337" s="62"/>
      <c r="B337" s="62"/>
      <c r="C337" s="62"/>
      <c r="D337" s="62"/>
      <c r="E337" s="62"/>
      <c r="F337" s="62"/>
      <c r="G337" s="62"/>
    </row>
    <row r="338" spans="1:7" x14ac:dyDescent="0.25">
      <c r="A338" s="62"/>
      <c r="B338" s="62"/>
      <c r="C338" s="62"/>
      <c r="D338" s="62"/>
      <c r="E338" s="62"/>
      <c r="F338" s="62"/>
      <c r="G338" s="62"/>
    </row>
    <row r="339" spans="1:7" x14ac:dyDescent="0.25">
      <c r="A339" s="62"/>
      <c r="B339" s="62"/>
      <c r="C339" s="62"/>
      <c r="D339" s="62"/>
      <c r="E339" s="62"/>
      <c r="F339" s="62"/>
      <c r="G339" s="62"/>
    </row>
    <row r="340" spans="1:7" x14ac:dyDescent="0.25">
      <c r="A340" s="62"/>
      <c r="B340" s="62"/>
      <c r="C340" s="62"/>
      <c r="D340" s="62"/>
      <c r="E340" s="62"/>
      <c r="F340" s="62"/>
      <c r="G340" s="62"/>
    </row>
    <row r="341" spans="1:7" x14ac:dyDescent="0.25">
      <c r="A341" s="62"/>
      <c r="B341" s="62"/>
      <c r="C341" s="62"/>
      <c r="D341" s="62"/>
      <c r="E341" s="62"/>
      <c r="F341" s="62"/>
      <c r="G341" s="62"/>
    </row>
    <row r="342" spans="1:7" x14ac:dyDescent="0.25">
      <c r="A342" s="62"/>
      <c r="B342" s="62"/>
      <c r="C342" s="62"/>
      <c r="D342" s="62"/>
      <c r="E342" s="62"/>
      <c r="F342" s="62"/>
      <c r="G342" s="62"/>
    </row>
    <row r="343" spans="1:7" x14ac:dyDescent="0.25">
      <c r="A343" s="62"/>
      <c r="B343" s="62"/>
      <c r="C343" s="62"/>
      <c r="D343" s="62"/>
      <c r="E343" s="62"/>
      <c r="F343" s="62"/>
      <c r="G343" s="62"/>
    </row>
    <row r="344" spans="1:7" x14ac:dyDescent="0.25">
      <c r="A344" s="62"/>
      <c r="B344" s="62"/>
      <c r="C344" s="62"/>
      <c r="D344" s="62"/>
      <c r="E344" s="62"/>
      <c r="F344" s="62"/>
      <c r="G344" s="62"/>
    </row>
    <row r="345" spans="1:7" x14ac:dyDescent="0.25">
      <c r="A345" s="62"/>
      <c r="B345" s="62"/>
      <c r="C345" s="62"/>
      <c r="D345" s="62"/>
      <c r="E345" s="62"/>
      <c r="F345" s="62"/>
      <c r="G345" s="62"/>
    </row>
    <row r="346" spans="1:7" x14ac:dyDescent="0.25">
      <c r="A346" s="62"/>
      <c r="B346" s="62"/>
      <c r="C346" s="62"/>
      <c r="D346" s="62"/>
      <c r="E346" s="62"/>
      <c r="F346" s="62"/>
      <c r="G346" s="62"/>
    </row>
    <row r="347" spans="1:7" x14ac:dyDescent="0.25">
      <c r="A347" s="62"/>
      <c r="B347" s="62"/>
      <c r="C347" s="62"/>
      <c r="D347" s="62"/>
      <c r="E347" s="62"/>
      <c r="F347" s="62"/>
      <c r="G347" s="62"/>
    </row>
    <row r="348" spans="1:7" x14ac:dyDescent="0.25">
      <c r="A348" s="62"/>
      <c r="B348" s="62"/>
      <c r="C348" s="62"/>
      <c r="D348" s="62"/>
      <c r="E348" s="62"/>
      <c r="F348" s="62"/>
      <c r="G348" s="62"/>
    </row>
    <row r="349" spans="1:7" x14ac:dyDescent="0.25">
      <c r="A349" s="62"/>
      <c r="B349" s="62"/>
      <c r="C349" s="62"/>
      <c r="D349" s="62"/>
      <c r="E349" s="62"/>
      <c r="F349" s="62"/>
      <c r="G349" s="62"/>
    </row>
    <row r="350" spans="1:7" x14ac:dyDescent="0.25">
      <c r="A350" s="62"/>
      <c r="B350" s="62"/>
      <c r="C350" s="62"/>
      <c r="D350" s="62"/>
      <c r="E350" s="62"/>
      <c r="F350" s="62"/>
      <c r="G350" s="62"/>
    </row>
    <row r="351" spans="1:7" x14ac:dyDescent="0.25">
      <c r="A351" s="62"/>
      <c r="B351" s="62"/>
      <c r="C351" s="62"/>
      <c r="D351" s="62"/>
      <c r="E351" s="62"/>
      <c r="F351" s="62"/>
      <c r="G351" s="62"/>
    </row>
    <row r="352" spans="1:7" x14ac:dyDescent="0.25">
      <c r="A352" s="62"/>
      <c r="B352" s="62"/>
      <c r="C352" s="62"/>
      <c r="D352" s="62"/>
      <c r="E352" s="62"/>
      <c r="F352" s="62"/>
      <c r="G352" s="62"/>
    </row>
    <row r="353" spans="1:7" x14ac:dyDescent="0.25">
      <c r="A353" s="62"/>
      <c r="B353" s="62"/>
      <c r="C353" s="62"/>
      <c r="D353" s="62"/>
      <c r="E353" s="62"/>
      <c r="F353" s="62"/>
      <c r="G353" s="62"/>
    </row>
    <row r="354" spans="1:7" x14ac:dyDescent="0.25">
      <c r="A354" s="62"/>
      <c r="B354" s="62"/>
      <c r="C354" s="62"/>
      <c r="D354" s="62"/>
      <c r="E354" s="62"/>
      <c r="F354" s="62"/>
      <c r="G354" s="62"/>
    </row>
    <row r="355" spans="1:7" x14ac:dyDescent="0.25">
      <c r="A355" s="62"/>
      <c r="B355" s="62"/>
      <c r="C355" s="62"/>
      <c r="D355" s="62"/>
      <c r="E355" s="62"/>
      <c r="F355" s="62"/>
      <c r="G355" s="62"/>
    </row>
    <row r="356" spans="1:7" x14ac:dyDescent="0.25">
      <c r="A356" s="62"/>
      <c r="B356" s="62"/>
      <c r="C356" s="62"/>
      <c r="D356" s="62"/>
      <c r="E356" s="62"/>
      <c r="F356" s="62"/>
      <c r="G356" s="62"/>
    </row>
    <row r="357" spans="1:7" x14ac:dyDescent="0.25">
      <c r="A357" s="62"/>
      <c r="B357" s="62"/>
      <c r="C357" s="62"/>
      <c r="D357" s="62"/>
      <c r="E357" s="62"/>
      <c r="F357" s="62"/>
      <c r="G357" s="62"/>
    </row>
    <row r="358" spans="1:7" x14ac:dyDescent="0.25">
      <c r="A358" s="62"/>
      <c r="B358" s="62"/>
      <c r="C358" s="62"/>
      <c r="D358" s="62"/>
      <c r="E358" s="62"/>
      <c r="F358" s="62"/>
      <c r="G358" s="62"/>
    </row>
    <row r="359" spans="1:7" x14ac:dyDescent="0.25">
      <c r="A359" s="62"/>
      <c r="B359" s="62"/>
      <c r="C359" s="62"/>
      <c r="D359" s="62"/>
      <c r="E359" s="62"/>
      <c r="F359" s="62"/>
      <c r="G359" s="62"/>
    </row>
    <row r="360" spans="1:7" x14ac:dyDescent="0.25">
      <c r="A360" s="62"/>
      <c r="B360" s="62"/>
      <c r="C360" s="62"/>
      <c r="D360" s="62"/>
      <c r="E360" s="62"/>
      <c r="F360" s="62"/>
      <c r="G360" s="62"/>
    </row>
    <row r="361" spans="1:7" x14ac:dyDescent="0.25">
      <c r="A361" s="62"/>
      <c r="B361" s="62"/>
      <c r="C361" s="62"/>
      <c r="D361" s="62"/>
      <c r="E361" s="62"/>
      <c r="F361" s="62"/>
      <c r="G361" s="62"/>
    </row>
    <row r="362" spans="1:7" x14ac:dyDescent="0.25">
      <c r="A362" s="62"/>
      <c r="B362" s="62"/>
      <c r="C362" s="62"/>
      <c r="D362" s="62"/>
      <c r="E362" s="62"/>
      <c r="F362" s="62"/>
      <c r="G362" s="62"/>
    </row>
    <row r="363" spans="1:7" x14ac:dyDescent="0.25">
      <c r="A363" s="62"/>
      <c r="B363" s="62"/>
      <c r="C363" s="62"/>
      <c r="D363" s="62"/>
      <c r="E363" s="62"/>
      <c r="F363" s="62"/>
      <c r="G363" s="62"/>
    </row>
    <row r="364" spans="1:7" x14ac:dyDescent="0.25">
      <c r="A364" s="62"/>
      <c r="B364" s="62"/>
      <c r="C364" s="62"/>
      <c r="D364" s="62"/>
      <c r="E364" s="62"/>
      <c r="F364" s="62"/>
      <c r="G364" s="62"/>
    </row>
    <row r="365" spans="1:7" x14ac:dyDescent="0.25">
      <c r="A365" s="62"/>
      <c r="B365" s="62"/>
      <c r="C365" s="62"/>
      <c r="D365" s="62"/>
      <c r="E365" s="62"/>
      <c r="F365" s="62"/>
      <c r="G365" s="62"/>
    </row>
    <row r="366" spans="1:7" x14ac:dyDescent="0.25">
      <c r="A366" s="62"/>
      <c r="B366" s="62"/>
      <c r="C366" s="62"/>
      <c r="D366" s="62"/>
      <c r="E366" s="62"/>
      <c r="F366" s="62"/>
      <c r="G366" s="62"/>
    </row>
    <row r="367" spans="1:7" x14ac:dyDescent="0.25">
      <c r="A367" s="62"/>
      <c r="B367" s="62"/>
      <c r="C367" s="62"/>
      <c r="D367" s="62"/>
      <c r="E367" s="62"/>
      <c r="F367" s="62"/>
      <c r="G367" s="62"/>
    </row>
    <row r="368" spans="1:7" x14ac:dyDescent="0.25">
      <c r="A368" s="62"/>
      <c r="B368" s="62"/>
      <c r="C368" s="62"/>
      <c r="D368" s="62"/>
      <c r="E368" s="62"/>
      <c r="F368" s="62"/>
      <c r="G368" s="62"/>
    </row>
    <row r="369" spans="1:7" x14ac:dyDescent="0.25">
      <c r="A369" s="62"/>
      <c r="B369" s="62"/>
      <c r="C369" s="62"/>
      <c r="D369" s="62"/>
      <c r="E369" s="62"/>
      <c r="F369" s="62"/>
      <c r="G369" s="62"/>
    </row>
    <row r="370" spans="1:7" x14ac:dyDescent="0.25">
      <c r="A370" s="62"/>
      <c r="B370" s="62"/>
      <c r="C370" s="62"/>
      <c r="D370" s="62"/>
      <c r="E370" s="62"/>
      <c r="F370" s="62"/>
      <c r="G370" s="62"/>
    </row>
    <row r="371" spans="1:7" x14ac:dyDescent="0.25">
      <c r="A371" s="62"/>
      <c r="B371" s="62"/>
      <c r="C371" s="62"/>
      <c r="D371" s="62"/>
      <c r="E371" s="62"/>
      <c r="F371" s="62"/>
      <c r="G371" s="62"/>
    </row>
    <row r="372" spans="1:7" x14ac:dyDescent="0.25">
      <c r="A372" s="62"/>
      <c r="B372" s="62"/>
      <c r="C372" s="62"/>
      <c r="D372" s="62"/>
      <c r="E372" s="62"/>
      <c r="F372" s="62"/>
      <c r="G372" s="62"/>
    </row>
    <row r="373" spans="1:7" x14ac:dyDescent="0.25">
      <c r="A373" s="62"/>
      <c r="B373" s="62"/>
      <c r="C373" s="62"/>
      <c r="D373" s="62"/>
      <c r="E373" s="62"/>
      <c r="F373" s="62"/>
      <c r="G373" s="62"/>
    </row>
    <row r="374" spans="1:7" x14ac:dyDescent="0.25">
      <c r="A374" s="62"/>
      <c r="B374" s="62"/>
      <c r="C374" s="62"/>
      <c r="D374" s="62"/>
      <c r="E374" s="62"/>
      <c r="F374" s="62"/>
      <c r="G374" s="62"/>
    </row>
    <row r="375" spans="1:7" x14ac:dyDescent="0.25">
      <c r="A375" s="62"/>
      <c r="B375" s="62"/>
      <c r="C375" s="62"/>
      <c r="D375" s="62"/>
      <c r="E375" s="62"/>
      <c r="F375" s="62"/>
      <c r="G375" s="62"/>
    </row>
    <row r="376" spans="1:7" x14ac:dyDescent="0.25">
      <c r="A376" s="62"/>
      <c r="B376" s="62"/>
      <c r="C376" s="62"/>
      <c r="D376" s="62"/>
      <c r="E376" s="62"/>
      <c r="F376" s="62"/>
      <c r="G376" s="62"/>
    </row>
    <row r="377" spans="1:7" x14ac:dyDescent="0.25">
      <c r="A377" s="62"/>
      <c r="B377" s="62"/>
      <c r="C377" s="62"/>
      <c r="D377" s="62"/>
      <c r="E377" s="62"/>
      <c r="F377" s="62"/>
      <c r="G377" s="62"/>
    </row>
    <row r="378" spans="1:7" x14ac:dyDescent="0.25">
      <c r="A378" s="62"/>
      <c r="B378" s="62"/>
      <c r="C378" s="62"/>
      <c r="D378" s="62"/>
      <c r="E378" s="62"/>
      <c r="F378" s="62"/>
      <c r="G378" s="62"/>
    </row>
    <row r="379" spans="1:7" x14ac:dyDescent="0.25">
      <c r="A379" s="62"/>
      <c r="B379" s="62"/>
      <c r="C379" s="62"/>
      <c r="D379" s="62"/>
      <c r="E379" s="62"/>
      <c r="F379" s="62"/>
      <c r="G379" s="62"/>
    </row>
    <row r="380" spans="1:7" x14ac:dyDescent="0.25">
      <c r="A380" s="62"/>
      <c r="B380" s="62"/>
      <c r="C380" s="62"/>
      <c r="D380" s="62"/>
      <c r="E380" s="62"/>
      <c r="F380" s="62"/>
      <c r="G380" s="62"/>
    </row>
    <row r="381" spans="1:7" x14ac:dyDescent="0.25">
      <c r="A381" s="62"/>
      <c r="B381" s="62"/>
      <c r="C381" s="62"/>
      <c r="D381" s="62"/>
      <c r="E381" s="62"/>
      <c r="F381" s="62"/>
      <c r="G381" s="62"/>
    </row>
    <row r="382" spans="1:7" x14ac:dyDescent="0.25">
      <c r="A382" s="62"/>
      <c r="B382" s="62"/>
      <c r="C382" s="62"/>
      <c r="D382" s="62"/>
      <c r="E382" s="62"/>
      <c r="F382" s="62"/>
      <c r="G382" s="62"/>
    </row>
    <row r="383" spans="1:7" x14ac:dyDescent="0.25">
      <c r="A383" s="62"/>
      <c r="B383" s="62"/>
      <c r="C383" s="62"/>
      <c r="D383" s="62"/>
      <c r="E383" s="62"/>
      <c r="F383" s="62"/>
      <c r="G383" s="62"/>
    </row>
    <row r="384" spans="1:7" x14ac:dyDescent="0.25">
      <c r="A384" s="62"/>
      <c r="B384" s="62"/>
      <c r="C384" s="62"/>
      <c r="D384" s="62"/>
      <c r="E384" s="62"/>
      <c r="F384" s="62"/>
      <c r="G384" s="62"/>
    </row>
    <row r="385" spans="1:7" x14ac:dyDescent="0.25">
      <c r="A385" s="62"/>
      <c r="B385" s="62"/>
      <c r="C385" s="62"/>
      <c r="D385" s="62"/>
      <c r="E385" s="62"/>
      <c r="F385" s="62"/>
      <c r="G385" s="62"/>
    </row>
    <row r="386" spans="1:7" x14ac:dyDescent="0.25">
      <c r="A386" s="62"/>
      <c r="B386" s="62"/>
      <c r="C386" s="62"/>
      <c r="D386" s="62"/>
      <c r="E386" s="62"/>
      <c r="F386" s="62"/>
      <c r="G386" s="62"/>
    </row>
    <row r="387" spans="1:7" x14ac:dyDescent="0.25">
      <c r="A387" s="62"/>
      <c r="B387" s="62"/>
      <c r="C387" s="62"/>
      <c r="D387" s="62"/>
      <c r="E387" s="62"/>
      <c r="F387" s="62"/>
      <c r="G387" s="62"/>
    </row>
    <row r="388" spans="1:7" x14ac:dyDescent="0.25">
      <c r="A388" s="62"/>
      <c r="B388" s="62"/>
      <c r="C388" s="62"/>
      <c r="D388" s="62"/>
      <c r="E388" s="62"/>
      <c r="F388" s="62"/>
      <c r="G388" s="62"/>
    </row>
    <row r="389" spans="1:7" x14ac:dyDescent="0.25">
      <c r="A389" s="62"/>
      <c r="B389" s="62"/>
      <c r="C389" s="62"/>
      <c r="D389" s="62"/>
      <c r="E389" s="62"/>
      <c r="F389" s="62"/>
      <c r="G389" s="62"/>
    </row>
    <row r="390" spans="1:7" x14ac:dyDescent="0.25">
      <c r="A390" s="62"/>
      <c r="B390" s="62"/>
      <c r="C390" s="62"/>
      <c r="D390" s="62"/>
      <c r="E390" s="62"/>
      <c r="F390" s="62"/>
      <c r="G390" s="62"/>
    </row>
    <row r="391" spans="1:7" x14ac:dyDescent="0.25">
      <c r="A391" s="62"/>
      <c r="B391" s="62"/>
      <c r="C391" s="62"/>
      <c r="D391" s="62"/>
      <c r="E391" s="62"/>
      <c r="F391" s="62"/>
      <c r="G391" s="62"/>
    </row>
    <row r="392" spans="1:7" x14ac:dyDescent="0.25">
      <c r="A392" s="62"/>
      <c r="B392" s="62"/>
      <c r="C392" s="62"/>
      <c r="D392" s="62"/>
      <c r="E392" s="62"/>
      <c r="F392" s="62"/>
      <c r="G392" s="62"/>
    </row>
    <row r="393" spans="1:7" x14ac:dyDescent="0.25">
      <c r="A393" s="62"/>
      <c r="B393" s="62"/>
      <c r="C393" s="62"/>
      <c r="D393" s="62"/>
      <c r="E393" s="62"/>
      <c r="F393" s="62"/>
      <c r="G393" s="62"/>
    </row>
    <row r="394" spans="1:7" x14ac:dyDescent="0.25">
      <c r="A394" s="62"/>
      <c r="B394" s="62"/>
      <c r="C394" s="62"/>
      <c r="D394" s="62"/>
      <c r="E394" s="62"/>
      <c r="F394" s="62"/>
      <c r="G394" s="62"/>
    </row>
    <row r="395" spans="1:7" x14ac:dyDescent="0.25">
      <c r="A395" s="62"/>
      <c r="B395" s="62"/>
      <c r="C395" s="62"/>
      <c r="D395" s="62"/>
      <c r="E395" s="62"/>
      <c r="F395" s="62"/>
      <c r="G395" s="62"/>
    </row>
    <row r="396" spans="1:7" x14ac:dyDescent="0.25">
      <c r="A396" s="62"/>
      <c r="B396" s="62"/>
      <c r="C396" s="62"/>
      <c r="D396" s="62"/>
      <c r="E396" s="62"/>
      <c r="F396" s="62"/>
      <c r="G396" s="62"/>
    </row>
    <row r="397" spans="1:7" x14ac:dyDescent="0.25">
      <c r="A397" s="62"/>
      <c r="B397" s="62"/>
      <c r="C397" s="62"/>
      <c r="D397" s="62"/>
      <c r="E397" s="62"/>
      <c r="F397" s="62"/>
      <c r="G397" s="62"/>
    </row>
    <row r="398" spans="1:7" x14ac:dyDescent="0.25">
      <c r="A398" s="62"/>
      <c r="B398" s="62"/>
      <c r="C398" s="62"/>
      <c r="D398" s="62"/>
      <c r="E398" s="62"/>
      <c r="F398" s="62"/>
      <c r="G398" s="62"/>
    </row>
    <row r="399" spans="1:7" x14ac:dyDescent="0.25">
      <c r="A399" s="62"/>
      <c r="B399" s="62"/>
      <c r="C399" s="62"/>
      <c r="D399" s="62"/>
      <c r="E399" s="62"/>
      <c r="F399" s="62"/>
      <c r="G399" s="62"/>
    </row>
    <row r="400" spans="1:7" x14ac:dyDescent="0.25">
      <c r="A400" s="62"/>
      <c r="B400" s="62"/>
      <c r="C400" s="62"/>
      <c r="D400" s="62"/>
      <c r="E400" s="62"/>
      <c r="F400" s="62"/>
      <c r="G400" s="62"/>
    </row>
    <row r="401" spans="1:7" x14ac:dyDescent="0.25">
      <c r="A401" s="62"/>
      <c r="B401" s="62"/>
      <c r="C401" s="62"/>
      <c r="D401" s="62"/>
      <c r="E401" s="62"/>
      <c r="F401" s="62"/>
      <c r="G401" s="62"/>
    </row>
    <row r="402" spans="1:7" x14ac:dyDescent="0.25">
      <c r="A402" s="62"/>
      <c r="B402" s="62"/>
      <c r="C402" s="62"/>
      <c r="D402" s="62"/>
      <c r="E402" s="62"/>
      <c r="F402" s="62"/>
      <c r="G402" s="62"/>
    </row>
    <row r="403" spans="1:7" x14ac:dyDescent="0.25">
      <c r="A403" s="62"/>
      <c r="B403" s="62"/>
      <c r="C403" s="62"/>
      <c r="D403" s="62"/>
      <c r="E403" s="62"/>
      <c r="F403" s="62"/>
      <c r="G403" s="62"/>
    </row>
    <row r="404" spans="1:7" x14ac:dyDescent="0.25">
      <c r="A404" s="62"/>
      <c r="B404" s="62"/>
      <c r="C404" s="62"/>
      <c r="D404" s="62"/>
      <c r="E404" s="62"/>
      <c r="F404" s="62"/>
      <c r="G404" s="62"/>
    </row>
    <row r="405" spans="1:7" x14ac:dyDescent="0.25">
      <c r="A405" s="62"/>
      <c r="B405" s="62"/>
      <c r="C405" s="62"/>
      <c r="D405" s="62"/>
      <c r="E405" s="62"/>
      <c r="F405" s="62"/>
      <c r="G405" s="62"/>
    </row>
    <row r="406" spans="1:7" x14ac:dyDescent="0.25">
      <c r="A406" s="62"/>
      <c r="B406" s="62"/>
      <c r="C406" s="62"/>
      <c r="D406" s="62"/>
      <c r="E406" s="62"/>
      <c r="F406" s="62"/>
      <c r="G406" s="62"/>
    </row>
    <row r="407" spans="1:7" x14ac:dyDescent="0.25">
      <c r="A407" s="62"/>
      <c r="B407" s="62"/>
      <c r="C407" s="62"/>
      <c r="D407" s="62"/>
      <c r="E407" s="62"/>
      <c r="F407" s="62"/>
      <c r="G407" s="62"/>
    </row>
    <row r="408" spans="1:7" x14ac:dyDescent="0.25">
      <c r="A408" s="62"/>
      <c r="B408" s="62"/>
      <c r="C408" s="62"/>
      <c r="D408" s="62"/>
      <c r="E408" s="62"/>
      <c r="F408" s="62"/>
      <c r="G408" s="62"/>
    </row>
    <row r="409" spans="1:7" x14ac:dyDescent="0.25">
      <c r="A409" s="62"/>
      <c r="B409" s="62"/>
      <c r="C409" s="62"/>
      <c r="D409" s="62"/>
      <c r="E409" s="62"/>
      <c r="F409" s="62"/>
      <c r="G409" s="62"/>
    </row>
    <row r="410" spans="1:7" x14ac:dyDescent="0.25">
      <c r="A410" s="62"/>
      <c r="B410" s="62"/>
      <c r="C410" s="62"/>
      <c r="D410" s="62"/>
      <c r="E410" s="62"/>
      <c r="F410" s="62"/>
      <c r="G410" s="62"/>
    </row>
    <row r="411" spans="1:7" x14ac:dyDescent="0.25">
      <c r="A411" s="62"/>
      <c r="B411" s="62"/>
      <c r="C411" s="62"/>
      <c r="D411" s="62"/>
      <c r="E411" s="62"/>
      <c r="F411" s="62"/>
      <c r="G411" s="62"/>
    </row>
    <row r="412" spans="1:7" x14ac:dyDescent="0.25">
      <c r="A412" s="62"/>
      <c r="B412" s="62"/>
      <c r="C412" s="62"/>
      <c r="D412" s="62"/>
      <c r="E412" s="62"/>
      <c r="F412" s="62"/>
      <c r="G412" s="62"/>
    </row>
    <row r="413" spans="1:7" x14ac:dyDescent="0.25">
      <c r="A413" s="62"/>
      <c r="B413" s="62"/>
      <c r="C413" s="62"/>
      <c r="D413" s="62"/>
      <c r="E413" s="62"/>
      <c r="F413" s="62"/>
      <c r="G413" s="62"/>
    </row>
    <row r="414" spans="1:7" x14ac:dyDescent="0.25">
      <c r="A414" s="62"/>
      <c r="B414" s="62"/>
      <c r="C414" s="62"/>
      <c r="D414" s="62"/>
      <c r="E414" s="62"/>
      <c r="F414" s="62"/>
      <c r="G414" s="62"/>
    </row>
    <row r="415" spans="1:7" x14ac:dyDescent="0.25">
      <c r="A415" s="62"/>
      <c r="B415" s="62"/>
      <c r="C415" s="62"/>
      <c r="D415" s="62"/>
      <c r="E415" s="62"/>
      <c r="F415" s="62"/>
      <c r="G415" s="62"/>
    </row>
    <row r="416" spans="1:7" x14ac:dyDescent="0.25">
      <c r="A416" s="62"/>
      <c r="B416" s="62"/>
      <c r="C416" s="62"/>
      <c r="D416" s="62"/>
      <c r="E416" s="62"/>
      <c r="F416" s="62"/>
      <c r="G416" s="62"/>
    </row>
    <row r="417" spans="1:7" x14ac:dyDescent="0.25">
      <c r="A417" s="62"/>
      <c r="B417" s="62"/>
      <c r="C417" s="62"/>
      <c r="D417" s="62"/>
      <c r="E417" s="62"/>
      <c r="F417" s="62"/>
      <c r="G417" s="62"/>
    </row>
    <row r="418" spans="1:7" x14ac:dyDescent="0.25">
      <c r="A418" s="62"/>
      <c r="B418" s="62"/>
      <c r="C418" s="62"/>
      <c r="D418" s="62"/>
      <c r="E418" s="62"/>
      <c r="F418" s="62"/>
      <c r="G418" s="62"/>
    </row>
    <row r="419" spans="1:7" x14ac:dyDescent="0.25">
      <c r="A419" s="62"/>
      <c r="B419" s="62"/>
      <c r="C419" s="62"/>
      <c r="D419" s="62"/>
      <c r="E419" s="62"/>
      <c r="F419" s="62"/>
      <c r="G419" s="62"/>
    </row>
    <row r="420" spans="1:7" x14ac:dyDescent="0.25">
      <c r="A420" s="62"/>
      <c r="B420" s="62"/>
      <c r="C420" s="62"/>
      <c r="D420" s="62"/>
      <c r="E420" s="62"/>
      <c r="F420" s="62"/>
      <c r="G420" s="62"/>
    </row>
    <row r="421" spans="1:7" x14ac:dyDescent="0.25">
      <c r="A421" s="62"/>
      <c r="B421" s="62"/>
      <c r="C421" s="62"/>
      <c r="D421" s="62"/>
      <c r="E421" s="62"/>
      <c r="F421" s="62"/>
      <c r="G421" s="62"/>
    </row>
    <row r="422" spans="1:7" x14ac:dyDescent="0.25">
      <c r="A422" s="62"/>
      <c r="B422" s="62"/>
      <c r="C422" s="62"/>
      <c r="D422" s="62"/>
      <c r="E422" s="62"/>
      <c r="F422" s="62"/>
      <c r="G422" s="62"/>
    </row>
    <row r="423" spans="1:7" x14ac:dyDescent="0.25">
      <c r="A423" s="62"/>
      <c r="B423" s="62"/>
      <c r="C423" s="62"/>
      <c r="D423" s="62"/>
      <c r="E423" s="62"/>
      <c r="F423" s="62"/>
      <c r="G423" s="62"/>
    </row>
    <row r="424" spans="1:7" x14ac:dyDescent="0.25">
      <c r="A424" s="62"/>
      <c r="B424" s="62"/>
      <c r="C424" s="62"/>
      <c r="D424" s="62"/>
      <c r="E424" s="62"/>
      <c r="F424" s="62"/>
      <c r="G424" s="62"/>
    </row>
    <row r="425" spans="1:7" x14ac:dyDescent="0.25">
      <c r="A425" s="62"/>
      <c r="B425" s="62"/>
      <c r="C425" s="62"/>
      <c r="D425" s="62"/>
      <c r="E425" s="62"/>
      <c r="F425" s="62"/>
      <c r="G425" s="62"/>
    </row>
    <row r="426" spans="1:7" x14ac:dyDescent="0.25">
      <c r="A426" s="62"/>
      <c r="B426" s="62"/>
      <c r="C426" s="62"/>
      <c r="D426" s="62"/>
      <c r="E426" s="62"/>
      <c r="F426" s="62"/>
      <c r="G426" s="62"/>
    </row>
    <row r="427" spans="1:7" x14ac:dyDescent="0.25">
      <c r="A427" s="62"/>
      <c r="B427" s="62"/>
      <c r="C427" s="62"/>
      <c r="D427" s="62"/>
      <c r="E427" s="62"/>
      <c r="F427" s="62"/>
      <c r="G427" s="62"/>
    </row>
    <row r="428" spans="1:7" x14ac:dyDescent="0.25">
      <c r="A428" s="62"/>
      <c r="B428" s="62"/>
      <c r="C428" s="62"/>
      <c r="D428" s="62"/>
      <c r="E428" s="62"/>
      <c r="F428" s="62"/>
      <c r="G428" s="62"/>
    </row>
    <row r="429" spans="1:7" x14ac:dyDescent="0.25">
      <c r="A429" s="62"/>
      <c r="B429" s="62"/>
      <c r="C429" s="62"/>
      <c r="D429" s="62"/>
      <c r="E429" s="62"/>
      <c r="F429" s="62"/>
      <c r="G429" s="62"/>
    </row>
    <row r="430" spans="1:7" x14ac:dyDescent="0.25">
      <c r="A430" s="62"/>
      <c r="B430" s="62"/>
      <c r="C430" s="62"/>
      <c r="D430" s="62"/>
      <c r="E430" s="62"/>
      <c r="F430" s="62"/>
      <c r="G430" s="62"/>
    </row>
    <row r="431" spans="1:7" x14ac:dyDescent="0.25">
      <c r="A431" s="62"/>
      <c r="B431" s="62"/>
      <c r="C431" s="62"/>
      <c r="D431" s="62"/>
      <c r="E431" s="62"/>
      <c r="F431" s="62"/>
      <c r="G431" s="62"/>
    </row>
    <row r="432" spans="1:7" x14ac:dyDescent="0.25">
      <c r="A432" s="62"/>
      <c r="B432" s="62"/>
      <c r="C432" s="62"/>
      <c r="D432" s="62"/>
      <c r="E432" s="62"/>
      <c r="F432" s="62"/>
      <c r="G432" s="62"/>
    </row>
    <row r="433" spans="1:7" x14ac:dyDescent="0.25">
      <c r="A433" s="62"/>
      <c r="B433" s="62"/>
      <c r="C433" s="62"/>
      <c r="D433" s="62"/>
      <c r="E433" s="62"/>
      <c r="F433" s="62"/>
      <c r="G433" s="62"/>
    </row>
    <row r="434" spans="1:7" x14ac:dyDescent="0.25">
      <c r="A434" s="62"/>
      <c r="B434" s="62"/>
      <c r="C434" s="62"/>
      <c r="D434" s="62"/>
      <c r="E434" s="62"/>
      <c r="F434" s="62"/>
      <c r="G434" s="62"/>
    </row>
    <row r="435" spans="1:7" x14ac:dyDescent="0.25">
      <c r="A435" s="62"/>
      <c r="B435" s="62"/>
      <c r="C435" s="62"/>
      <c r="D435" s="62"/>
      <c r="E435" s="62"/>
      <c r="F435" s="62"/>
      <c r="G435" s="62"/>
    </row>
    <row r="436" spans="1:7" x14ac:dyDescent="0.25">
      <c r="A436" s="62"/>
      <c r="B436" s="62"/>
      <c r="C436" s="62"/>
      <c r="D436" s="62"/>
      <c r="E436" s="62"/>
      <c r="F436" s="62"/>
      <c r="G436" s="62"/>
    </row>
    <row r="437" spans="1:7" x14ac:dyDescent="0.25">
      <c r="A437" s="62"/>
      <c r="B437" s="62"/>
      <c r="C437" s="62"/>
      <c r="D437" s="62"/>
      <c r="E437" s="62"/>
      <c r="F437" s="62"/>
      <c r="G437" s="62"/>
    </row>
    <row r="438" spans="1:7" x14ac:dyDescent="0.25">
      <c r="A438" s="62"/>
      <c r="B438" s="62"/>
      <c r="C438" s="62"/>
      <c r="D438" s="62"/>
      <c r="E438" s="62"/>
      <c r="F438" s="62"/>
      <c r="G438" s="62"/>
    </row>
    <row r="439" spans="1:7" x14ac:dyDescent="0.25">
      <c r="A439" s="62"/>
      <c r="B439" s="62"/>
      <c r="C439" s="62"/>
      <c r="D439" s="62"/>
      <c r="E439" s="62"/>
      <c r="F439" s="62"/>
      <c r="G439" s="62"/>
    </row>
    <row r="440" spans="1:7" x14ac:dyDescent="0.25">
      <c r="A440" s="62"/>
      <c r="B440" s="62"/>
      <c r="C440" s="62"/>
      <c r="D440" s="62"/>
      <c r="E440" s="62"/>
      <c r="F440" s="62"/>
      <c r="G440" s="62"/>
    </row>
    <row r="441" spans="1:7" x14ac:dyDescent="0.25">
      <c r="A441" s="62"/>
      <c r="B441" s="62"/>
      <c r="C441" s="62"/>
      <c r="D441" s="62"/>
      <c r="E441" s="62"/>
      <c r="F441" s="62"/>
      <c r="G441" s="62"/>
    </row>
    <row r="442" spans="1:7" x14ac:dyDescent="0.25">
      <c r="A442" s="62"/>
      <c r="B442" s="62"/>
      <c r="C442" s="62"/>
      <c r="D442" s="62"/>
      <c r="E442" s="62"/>
      <c r="F442" s="62"/>
      <c r="G442" s="62"/>
    </row>
    <row r="443" spans="1:7" x14ac:dyDescent="0.25">
      <c r="A443" s="62"/>
      <c r="B443" s="62"/>
      <c r="C443" s="62"/>
      <c r="D443" s="62"/>
      <c r="E443" s="62"/>
      <c r="F443" s="62"/>
      <c r="G443" s="62"/>
    </row>
    <row r="444" spans="1:7" x14ac:dyDescent="0.25">
      <c r="A444" s="62"/>
      <c r="B444" s="62"/>
      <c r="C444" s="62"/>
      <c r="D444" s="62"/>
      <c r="E444" s="62"/>
      <c r="F444" s="62"/>
      <c r="G444" s="62"/>
    </row>
    <row r="445" spans="1:7" x14ac:dyDescent="0.25">
      <c r="A445" s="62"/>
      <c r="B445" s="62"/>
      <c r="C445" s="62"/>
      <c r="D445" s="62"/>
      <c r="E445" s="62"/>
      <c r="F445" s="62"/>
      <c r="G445" s="62"/>
    </row>
    <row r="446" spans="1:7" x14ac:dyDescent="0.25">
      <c r="A446" s="62"/>
      <c r="B446" s="62"/>
      <c r="C446" s="62"/>
      <c r="D446" s="62"/>
      <c r="E446" s="62"/>
      <c r="F446" s="62"/>
      <c r="G446" s="62"/>
    </row>
    <row r="447" spans="1:7" x14ac:dyDescent="0.25">
      <c r="A447" s="62"/>
      <c r="B447" s="62"/>
      <c r="C447" s="62"/>
      <c r="D447" s="62"/>
      <c r="E447" s="62"/>
      <c r="F447" s="62"/>
      <c r="G447" s="62"/>
    </row>
    <row r="448" spans="1:7" x14ac:dyDescent="0.25">
      <c r="A448" s="62"/>
      <c r="B448" s="62"/>
      <c r="C448" s="62"/>
      <c r="D448" s="62"/>
      <c r="E448" s="62"/>
      <c r="F448" s="62"/>
      <c r="G448" s="62"/>
    </row>
    <row r="449" spans="1:7" x14ac:dyDescent="0.25">
      <c r="A449" s="62"/>
      <c r="B449" s="62"/>
      <c r="C449" s="62"/>
      <c r="D449" s="62"/>
      <c r="E449" s="62"/>
      <c r="F449" s="62"/>
      <c r="G449" s="62"/>
    </row>
    <row r="450" spans="1:7" x14ac:dyDescent="0.25">
      <c r="A450" s="62"/>
      <c r="B450" s="62"/>
      <c r="C450" s="62"/>
      <c r="D450" s="62"/>
      <c r="E450" s="62"/>
      <c r="F450" s="62"/>
      <c r="G450" s="62"/>
    </row>
    <row r="451" spans="1:7" x14ac:dyDescent="0.25">
      <c r="A451" s="62"/>
      <c r="B451" s="62"/>
      <c r="C451" s="62"/>
      <c r="D451" s="62"/>
      <c r="E451" s="62"/>
      <c r="F451" s="62"/>
      <c r="G451" s="62"/>
    </row>
    <row r="452" spans="1:7" x14ac:dyDescent="0.25">
      <c r="A452" s="62"/>
      <c r="B452" s="62"/>
      <c r="C452" s="62"/>
      <c r="D452" s="62"/>
      <c r="E452" s="62"/>
      <c r="F452" s="62"/>
      <c r="G452" s="62"/>
    </row>
    <row r="453" spans="1:7" x14ac:dyDescent="0.25">
      <c r="A453" s="62"/>
      <c r="B453" s="62"/>
      <c r="C453" s="62"/>
      <c r="D453" s="62"/>
      <c r="E453" s="62"/>
      <c r="F453" s="62"/>
      <c r="G453" s="62"/>
    </row>
    <row r="454" spans="1:7" x14ac:dyDescent="0.25">
      <c r="A454" s="62"/>
      <c r="B454" s="62"/>
      <c r="C454" s="62"/>
      <c r="D454" s="62"/>
      <c r="E454" s="62"/>
      <c r="F454" s="62"/>
      <c r="G454" s="62"/>
    </row>
    <row r="455" spans="1:7" x14ac:dyDescent="0.25">
      <c r="A455" s="62"/>
      <c r="B455" s="62"/>
      <c r="C455" s="62"/>
      <c r="D455" s="62"/>
      <c r="E455" s="62"/>
      <c r="F455" s="62"/>
      <c r="G455" s="62"/>
    </row>
    <row r="456" spans="1:7" x14ac:dyDescent="0.25">
      <c r="A456" s="62"/>
      <c r="B456" s="62"/>
      <c r="C456" s="62"/>
      <c r="D456" s="62"/>
      <c r="E456" s="62"/>
      <c r="F456" s="62"/>
      <c r="G456" s="62"/>
    </row>
    <row r="457" spans="1:7" x14ac:dyDescent="0.25">
      <c r="A457" s="62"/>
      <c r="B457" s="62"/>
      <c r="C457" s="62"/>
      <c r="D457" s="62"/>
      <c r="E457" s="62"/>
      <c r="F457" s="62"/>
      <c r="G457" s="62"/>
    </row>
    <row r="458" spans="1:7" x14ac:dyDescent="0.25">
      <c r="A458" s="62"/>
      <c r="B458" s="62"/>
      <c r="C458" s="62"/>
      <c r="D458" s="62"/>
      <c r="E458" s="62"/>
      <c r="F458" s="62"/>
      <c r="G458" s="62"/>
    </row>
    <row r="459" spans="1:7" x14ac:dyDescent="0.25">
      <c r="A459" s="62"/>
      <c r="B459" s="62"/>
      <c r="C459" s="62"/>
      <c r="D459" s="62"/>
      <c r="E459" s="62"/>
      <c r="F459" s="62"/>
      <c r="G459" s="62"/>
    </row>
    <row r="460" spans="1:7" x14ac:dyDescent="0.25">
      <c r="A460" s="62"/>
      <c r="B460" s="62"/>
      <c r="C460" s="62"/>
      <c r="D460" s="62"/>
      <c r="E460" s="62"/>
      <c r="F460" s="62"/>
      <c r="G460" s="62"/>
    </row>
    <row r="461" spans="1:7" x14ac:dyDescent="0.25">
      <c r="A461" s="62"/>
      <c r="B461" s="62"/>
      <c r="C461" s="62"/>
      <c r="D461" s="62"/>
      <c r="E461" s="62"/>
      <c r="F461" s="62"/>
      <c r="G461" s="62"/>
    </row>
    <row r="462" spans="1:7" x14ac:dyDescent="0.25">
      <c r="A462" s="62"/>
      <c r="B462" s="62"/>
      <c r="C462" s="62"/>
      <c r="D462" s="62"/>
      <c r="E462" s="62"/>
      <c r="F462" s="62"/>
      <c r="G462" s="62"/>
    </row>
    <row r="463" spans="1:7" x14ac:dyDescent="0.25">
      <c r="A463" s="62"/>
      <c r="B463" s="62"/>
      <c r="C463" s="62"/>
      <c r="D463" s="62"/>
      <c r="E463" s="62"/>
      <c r="F463" s="62"/>
      <c r="G463" s="62"/>
    </row>
    <row r="464" spans="1:7" x14ac:dyDescent="0.25">
      <c r="A464" s="62"/>
      <c r="B464" s="62"/>
      <c r="C464" s="62"/>
      <c r="D464" s="62"/>
      <c r="E464" s="62"/>
      <c r="F464" s="62"/>
      <c r="G464" s="62"/>
    </row>
  </sheetData>
  <sheetProtection algorithmName="SHA-512" hashValue="0cPasmAZmHGfEkdNzxFcmlyDQmlNGgWlx5Vxt8NM7lOUMESlxvyVdhNGn3hWHhu2lcJz1rwdTerfIWNOBRzRJA==" saltValue="62budaji3jNbZWipTHhf2Q==" spinCount="100000" sheet="1" objects="1" scenarios="1"/>
  <mergeCells count="1">
    <mergeCell ref="A1:G46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D44BB-6C9C-42F5-93A4-389980B61242}">
  <dimension ref="A1"/>
  <sheetViews>
    <sheetView showGridLines="0" showRowColHeaders="0" zoomScale="145" zoomScaleNormal="145" workbookViewId="0">
      <selection activeCell="F12" sqref="F12"/>
    </sheetView>
  </sheetViews>
  <sheetFormatPr defaultColWidth="11.453125" defaultRowHeight="12.5" x14ac:dyDescent="0.25"/>
  <sheetData/>
  <sheetProtection algorithmName="SHA-512" hashValue="ry3ANJyH0Wjpsk+zyi9CE2ZQeikTNIoSzx/YDiNsbk3Pj60JmGLjb1gtWqZdNYjN+1hH9u5kUikha8LS40Oz8g==" saltValue="MbpC/q+MfHTZAIme49dSVw==" spinCount="100000" sheet="1" objects="1" scenarios="1"/>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df0a2b-aef3-45d3-a573-202b8b207730">
      <Terms xmlns="http://schemas.microsoft.com/office/infopath/2007/PartnerControls"/>
    </lcf76f155ced4ddcb4097134ff3c332f>
    <TaxCatchAll xmlns="3e02667f-0271-471b-bd6e-11a2e16def1d" xsi:nil="true"/>
    <SharedWithUsers xmlns="546ac9e6-b323-459b-8e1c-af8231be54a5">
      <UserInfo>
        <DisplayName>Daniel Mustata</DisplayName>
        <AccountId>81</AccountId>
        <AccountType/>
      </UserInfo>
      <UserInfo>
        <DisplayName>Blair Matthew Turner</DisplayName>
        <AccountId>17</AccountId>
        <AccountType/>
      </UserInfo>
      <UserInfo>
        <DisplayName>eva.eichinger-vill</DisplayName>
        <AccountId>116</AccountId>
        <AccountType/>
      </UserInfo>
      <UserInfo>
        <DisplayName>Alina F. Burlacu</DisplayName>
        <AccountId>10</AccountId>
        <AccountType/>
      </UserInfo>
      <UserInfo>
        <DisplayName>Everyone</DisplayName>
        <AccountId>7</AccountId>
        <AccountType/>
      </UserInfo>
      <UserInfo>
        <DisplayName>Claudia Adriazola-Steil</DisplayName>
        <AccountId>26</AccountId>
        <AccountType/>
      </UserInfo>
      <UserInfo>
        <DisplayName>Dragana Mrda</DisplayName>
        <AccountId>591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1D93CF2EB5744E99DB67EA055F894F" ma:contentTypeVersion="18" ma:contentTypeDescription="Create a new document." ma:contentTypeScope="" ma:versionID="c4fb88afa0b0c26b50e9babf2a1cca3f">
  <xsd:schema xmlns:xsd="http://www.w3.org/2001/XMLSchema" xmlns:xs="http://www.w3.org/2001/XMLSchema" xmlns:p="http://schemas.microsoft.com/office/2006/metadata/properties" xmlns:ns2="00df0a2b-aef3-45d3-a573-202b8b207730" xmlns:ns3="546ac9e6-b323-459b-8e1c-af8231be54a5" xmlns:ns4="3e02667f-0271-471b-bd6e-11a2e16def1d" targetNamespace="http://schemas.microsoft.com/office/2006/metadata/properties" ma:root="true" ma:fieldsID="82350e91d9508e2eede5fa600519610f" ns2:_="" ns3:_="" ns4:_="">
    <xsd:import namespace="00df0a2b-aef3-45d3-a573-202b8b207730"/>
    <xsd:import namespace="546ac9e6-b323-459b-8e1c-af8231be54a5"/>
    <xsd:import namespace="3e02667f-0271-471b-bd6e-11a2e16def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f0a2b-aef3-45d3-a573-202b8b2077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6c10d7-b926-4fc0-945e-3cbf5049f6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6ac9e6-b323-459b-8e1c-af8231be54a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4c178fd-aebf-4cde-86e5-625f1789811b}" ma:internalName="TaxCatchAll" ma:showField="CatchAllData" ma:web="546ac9e6-b323-459b-8e1c-af8231be54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5426F-83FA-4A45-B830-A077E7740507}">
  <ds:schemaRefs>
    <ds:schemaRef ds:uri="http://schemas.microsoft.com/sharepoint/v3/contenttype/forms"/>
  </ds:schemaRefs>
</ds:datastoreItem>
</file>

<file path=customXml/itemProps2.xml><?xml version="1.0" encoding="utf-8"?>
<ds:datastoreItem xmlns:ds="http://schemas.openxmlformats.org/officeDocument/2006/customXml" ds:itemID="{630EE9C0-58F2-4515-A15A-0011BEF0839B}">
  <ds:schemaRefs>
    <ds:schemaRef ds:uri="http://schemas.microsoft.com/office/2006/metadata/properties"/>
    <ds:schemaRef ds:uri="http://schemas.microsoft.com/office/infopath/2007/PartnerControls"/>
    <ds:schemaRef ds:uri="108ea75c-4ceb-45ef-b2da-a5d8a644e741"/>
    <ds:schemaRef ds:uri="326a2ec4-b767-48b5-9586-7cea3b4e3576"/>
    <ds:schemaRef ds:uri="00df0a2b-aef3-45d3-a573-202b8b207730"/>
    <ds:schemaRef ds:uri="3e02667f-0271-471b-bd6e-11a2e16def1d"/>
    <ds:schemaRef ds:uri="546ac9e6-b323-459b-8e1c-af8231be54a5"/>
  </ds:schemaRefs>
</ds:datastoreItem>
</file>

<file path=customXml/itemProps3.xml><?xml version="1.0" encoding="utf-8"?>
<ds:datastoreItem xmlns:ds="http://schemas.openxmlformats.org/officeDocument/2006/customXml" ds:itemID="{B667FB45-3DD4-444B-9D53-13253D8A17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Dashboard</vt:lpstr>
      <vt:lpstr>Calculation</vt:lpstr>
      <vt:lpstr>Quick Info</vt:lpstr>
      <vt:lpstr>User Manual</vt:lpstr>
      <vt:lpstr>Unit</vt:lpstr>
    </vt:vector>
  </TitlesOfParts>
  <Manager/>
  <Company>ARRB Transport Research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blairt</dc:creator>
  <cp:keywords/>
  <dc:description/>
  <cp:lastModifiedBy>Benjamin Gerald Holzman</cp:lastModifiedBy>
  <cp:revision/>
  <cp:lastPrinted>2024-06-26T05:33:46Z</cp:lastPrinted>
  <dcterms:created xsi:type="dcterms:W3CDTF">2005-04-11T22:22:18Z</dcterms:created>
  <dcterms:modified xsi:type="dcterms:W3CDTF">2024-07-12T03:12:18Z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0x010100AC1D93CF2EB5744E99DB67EA055F894F</vt:lpwstr>
  </property>
  <property fmtid="{D5CDD505-2E9C-101B-9397-08002B2CF9AE}" pid="3" name="MediaServiceImageTags">
    <vt:lpwstr/>
  </property>
</Properties>
</file>